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ybek\Desktop\"/>
    </mc:Choice>
  </mc:AlternateContent>
  <xr:revisionPtr revIDLastSave="0" documentId="13_ncr:1_{B3B96811-E4C7-4485-AB87-0BCB84464490}" xr6:coauthVersionLast="47" xr6:coauthVersionMax="47" xr10:uidLastSave="{00000000-0000-0000-0000-000000000000}"/>
  <bookViews>
    <workbookView xWindow="6075" yWindow="1740" windowWidth="19365" windowHeight="13560" xr2:uid="{A6AE5358-8F25-4D05-B058-B3629B75EE2F}"/>
  </bookViews>
  <sheets>
    <sheet name="Умумий" sheetId="1" r:id="rId1"/>
  </sheets>
  <definedNames>
    <definedName name="_xlnm._FilterDatabase" localSheetId="0" hidden="1">Умумий!$A$5:$C$113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H25" i="1"/>
  <c r="F25" i="1"/>
  <c r="E25" i="1" s="1"/>
  <c r="E24" i="1"/>
  <c r="G131" i="1" l="1"/>
  <c r="F131" i="1"/>
  <c r="E122" i="1"/>
  <c r="E115" i="1"/>
  <c r="E97" i="1"/>
  <c r="E33" i="1"/>
  <c r="E39" i="1"/>
  <c r="E38" i="1"/>
  <c r="E37" i="1"/>
  <c r="E36" i="1"/>
  <c r="E35" i="1"/>
  <c r="E34" i="1"/>
  <c r="H32" i="1"/>
  <c r="G32" i="1"/>
  <c r="F32" i="1"/>
  <c r="E32" i="1" l="1"/>
  <c r="E110" i="1"/>
  <c r="E109" i="1" l="1"/>
  <c r="E113" i="1" l="1"/>
  <c r="E126" i="1" l="1"/>
  <c r="E125" i="1"/>
  <c r="G94" i="1" l="1"/>
  <c r="E94" i="1" s="1"/>
  <c r="G93" i="1"/>
  <c r="E93" i="1" s="1"/>
  <c r="G92" i="1"/>
  <c r="E92" i="1" s="1"/>
  <c r="G91" i="1"/>
  <c r="E91" i="1" s="1"/>
  <c r="G90" i="1"/>
  <c r="E90" i="1" s="1"/>
  <c r="E89" i="1"/>
  <c r="E88" i="1"/>
  <c r="E59" i="1" l="1"/>
  <c r="E58" i="1"/>
  <c r="E57" i="1"/>
  <c r="E56" i="1"/>
  <c r="E55" i="1"/>
  <c r="E54" i="1"/>
  <c r="E53" i="1"/>
  <c r="E52" i="1"/>
  <c r="E51" i="1"/>
  <c r="E50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F73" i="1"/>
  <c r="H73" i="1"/>
  <c r="E74" i="1"/>
  <c r="E75" i="1"/>
  <c r="G75" i="1"/>
  <c r="G73" i="1" s="1"/>
  <c r="G76" i="1"/>
  <c r="E76" i="1" s="1"/>
  <c r="E77" i="1"/>
  <c r="G77" i="1"/>
  <c r="E78" i="1"/>
  <c r="G79" i="1"/>
  <c r="E79" i="1" s="1"/>
  <c r="E80" i="1"/>
  <c r="E81" i="1"/>
  <c r="E82" i="1"/>
  <c r="E83" i="1"/>
  <c r="E84" i="1"/>
  <c r="E85" i="1"/>
  <c r="E86" i="1"/>
  <c r="E87" i="1"/>
  <c r="E95" i="1"/>
  <c r="E96" i="1"/>
  <c r="E98" i="1"/>
  <c r="E99" i="1"/>
  <c r="E100" i="1"/>
  <c r="E101" i="1"/>
  <c r="E102" i="1"/>
  <c r="E103" i="1"/>
  <c r="E104" i="1"/>
  <c r="E106" i="1"/>
  <c r="E107" i="1"/>
  <c r="E108" i="1"/>
  <c r="E111" i="1"/>
  <c r="E117" i="1"/>
  <c r="E118" i="1"/>
  <c r="E119" i="1"/>
  <c r="E120" i="1"/>
  <c r="E121" i="1"/>
  <c r="E123" i="1"/>
  <c r="E124" i="1"/>
  <c r="E128" i="1"/>
  <c r="E129" i="1"/>
  <c r="E131" i="1"/>
  <c r="E73" i="1" l="1"/>
  <c r="H40" i="1" l="1"/>
  <c r="G40" i="1"/>
  <c r="F40" i="1"/>
  <c r="E48" i="1"/>
  <c r="E47" i="1"/>
  <c r="E46" i="1"/>
  <c r="E45" i="1"/>
  <c r="E44" i="1"/>
  <c r="E43" i="1"/>
  <c r="E42" i="1"/>
  <c r="E41" i="1"/>
  <c r="E40" i="1" l="1"/>
  <c r="E7" i="1"/>
  <c r="E132" i="1" l="1"/>
  <c r="E8" i="1" l="1"/>
  <c r="E9" i="1"/>
  <c r="E10" i="1"/>
  <c r="E11" i="1"/>
  <c r="E12" i="1"/>
  <c r="E13" i="1"/>
  <c r="E14" i="1"/>
  <c r="E15" i="1"/>
  <c r="E18" i="1"/>
  <c r="E19" i="1"/>
  <c r="E20" i="1"/>
  <c r="E21" i="1"/>
  <c r="E22" i="1"/>
  <c r="E23" i="1"/>
  <c r="E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9" i="1" s="1"/>
  <c r="A50" i="1" s="1"/>
  <c r="A51" i="1" s="1"/>
  <c r="A52" i="1" s="1"/>
  <c r="A53" i="1" s="1"/>
  <c r="A54" i="1" s="1"/>
  <c r="A55" i="1" s="1"/>
  <c r="A56" i="1" s="1"/>
  <c r="A57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l="1"/>
  <c r="A104" i="1" s="1"/>
  <c r="A105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</calcChain>
</file>

<file path=xl/sharedStrings.xml><?xml version="1.0" encoding="utf-8"?>
<sst xmlns="http://schemas.openxmlformats.org/spreadsheetml/2006/main" count="222" uniqueCount="180">
  <si>
    <t>сўмда</t>
  </si>
  <si>
    <t>Т/р</t>
  </si>
  <si>
    <t>Ташкилoт номлари</t>
  </si>
  <si>
    <t>ИНН</t>
  </si>
  <si>
    <t>67-сон Тарона маданият маркази</t>
  </si>
  <si>
    <t>Наманган вилояти маданият бошқармаси</t>
  </si>
  <si>
    <t>Наманган вилoяти мусиқaли дрaмa тeaтри</t>
  </si>
  <si>
    <t>Наманган вилoяти қўғирчоқ тeaтри</t>
  </si>
  <si>
    <t>Наманган шаҳар маданият бўлими</t>
  </si>
  <si>
    <t>Наманган шаҳар1-сон маданият маркази</t>
  </si>
  <si>
    <t>2-сон Нафосат маданият маркази</t>
  </si>
  <si>
    <t>3-сон Назокат маданият маркази</t>
  </si>
  <si>
    <t>Наманган шаҳар 4-сон Махсус маданият маркази</t>
  </si>
  <si>
    <t>Наманган шаҳар 5-сон Махсус маданият маркази</t>
  </si>
  <si>
    <t>Давлатобод тумани маданият бўлими</t>
  </si>
  <si>
    <t>Наманган вилоят 6-сон маданият маркази</t>
  </si>
  <si>
    <t>7-сон Турон маданият маркази</t>
  </si>
  <si>
    <t>Минбулоқ тумани маданият бўлими</t>
  </si>
  <si>
    <t>Мингбулоқ туман 8-сон маданият маркази</t>
  </si>
  <si>
    <t>9-сон Заковат маданият маркази</t>
  </si>
  <si>
    <t>10-сон Шарқ маданият маркази</t>
  </si>
  <si>
    <t>11-сон ОлтинкЎл маданият маркази</t>
  </si>
  <si>
    <t>12-сон Ҳуррият маданият маркази</t>
  </si>
  <si>
    <t>Косонсой тумани маданият бўлими</t>
  </si>
  <si>
    <t>Косонсой туман 13-сон маданият маркази</t>
  </si>
  <si>
    <t>14-сон Кушон маданият маркази</t>
  </si>
  <si>
    <t>15-сон Дилнаво маданият маркази</t>
  </si>
  <si>
    <t>16-сон Замондош маданият маркази</t>
  </si>
  <si>
    <t>17-сон Хушвақт маданият маркази</t>
  </si>
  <si>
    <t>18-сон Тамоша маданият маркази</t>
  </si>
  <si>
    <t>19-сон Янги шаҳар маданият маркази</t>
  </si>
  <si>
    <t>Наманган тумани маданият бўлими</t>
  </si>
  <si>
    <t>Наманган туман 20-сон маданият маркази</t>
  </si>
  <si>
    <t>21-сон Янги авлод маданият маркази</t>
  </si>
  <si>
    <t>22-сон Санъат завқи маданият маркази</t>
  </si>
  <si>
    <t>23-сон Сеҳрли оҳанг маданият маркази</t>
  </si>
  <si>
    <t>24-сон Янги оҳанг маданият маркази</t>
  </si>
  <si>
    <t>25-сон Жозиба маданият маркази</t>
  </si>
  <si>
    <t>26-сон Шукрона маданият маркази</t>
  </si>
  <si>
    <t>Норин тумани маданият бўлими</t>
  </si>
  <si>
    <t>Норин тумани 27-сон маданият маркази</t>
  </si>
  <si>
    <t>28-сон Турон маданият маркази</t>
  </si>
  <si>
    <t>29-сон Санъат гулшани маданият маркази</t>
  </si>
  <si>
    <t>30-сон Нурафшон маданият маркази</t>
  </si>
  <si>
    <t>31-сон Нихол маданият маркази</t>
  </si>
  <si>
    <t>32-сон Фаровон маданият маркази</t>
  </si>
  <si>
    <t>Поп тумани маданият бўлими</t>
  </si>
  <si>
    <t>Поп туман 33-сон маданият маркази</t>
  </si>
  <si>
    <t>34-сон Олтинкон маданият маркази</t>
  </si>
  <si>
    <t>35-сон Янгиобод маданият маркази</t>
  </si>
  <si>
    <t>36-сон Яккатут маданият маркази</t>
  </si>
  <si>
    <t>37-сон Халқобод маданият маркази</t>
  </si>
  <si>
    <t>38-сон Янгихаёт маданият маркази</t>
  </si>
  <si>
    <t>39-сон Чортоқ маданият маркази</t>
  </si>
  <si>
    <t>40-сон Чоркесар маданият маркази</t>
  </si>
  <si>
    <t>Тўрақўрғон тумани маданият бўлими</t>
  </si>
  <si>
    <t>Тўрақўрғон туман 41-сон маданият маркази</t>
  </si>
  <si>
    <t>42-сон Оқтош маданият маркази</t>
  </si>
  <si>
    <t>43-сон Шодлик маданият маркази</t>
  </si>
  <si>
    <t>44-сон Шарқ юлдузи маданият маркази</t>
  </si>
  <si>
    <t>45-сон Хўжанд маданият маркази</t>
  </si>
  <si>
    <t>Уйчи тумани маданият бўлими</t>
  </si>
  <si>
    <t>Уйчи тумани 46-сон маданият маркази</t>
  </si>
  <si>
    <t>47-сон Шодлик маданият маркази</t>
  </si>
  <si>
    <t>48-сон Ёшлик маданият маркази</t>
  </si>
  <si>
    <t>49-сон Истиқлол маданият маркази</t>
  </si>
  <si>
    <t>50-сон Парвоз маданият маркази</t>
  </si>
  <si>
    <t>51-сон Шодиёна маданият маркази</t>
  </si>
  <si>
    <t>Учқўрғон тумани маданият бўлими</t>
  </si>
  <si>
    <t>Учқўрғон туман 52-сон маданият маркази</t>
  </si>
  <si>
    <t>53-сон Ислом Обод маданият маркази</t>
  </si>
  <si>
    <t>54-сон Бунёдкор маданият маркази</t>
  </si>
  <si>
    <t>55-сон Шодлик маданият маркази</t>
  </si>
  <si>
    <t>56-сон Янгиер маданият маркази</t>
  </si>
  <si>
    <t>57-сон Парвоз маданият маркази</t>
  </si>
  <si>
    <t>Чортоқ тумани маданият бўлими</t>
  </si>
  <si>
    <t>Чортоқ туман 58-сон маданият маркази</t>
  </si>
  <si>
    <t>59-сон БалиқкЎл маданият маркази</t>
  </si>
  <si>
    <t>Хазратишох номидаги 60-сон маданият маркази</t>
  </si>
  <si>
    <t>61-сон Сарой маданият маркази</t>
  </si>
  <si>
    <t>62-сон Гулшан маданият маркази</t>
  </si>
  <si>
    <t>63-сон Сохибкор маданият маркази</t>
  </si>
  <si>
    <t>64-сон Ифтихор маданият маркази</t>
  </si>
  <si>
    <t>Чуст тумани маданият бўлими</t>
  </si>
  <si>
    <t>Чуст тумани 65-сон маданият маркази</t>
  </si>
  <si>
    <t>66-сон Тантана маданият маркази</t>
  </si>
  <si>
    <t>68-сон Шодлик маданият маркази</t>
  </si>
  <si>
    <t>69-сон Парвоз маданият маркази</t>
  </si>
  <si>
    <t>70-сон Истиқлол маданият маркази</t>
  </si>
  <si>
    <t>71-сон Олмос маданият маркази</t>
  </si>
  <si>
    <t>72-сон Ҳумо маданият маркази</t>
  </si>
  <si>
    <t>Янгиқўрғон тумани маданият бўлими</t>
  </si>
  <si>
    <t>ЯнгиқЎрғон туман 73-сон маданият маркази</t>
  </si>
  <si>
    <t>74-сон Тантана маданият маркази</t>
  </si>
  <si>
    <t>75-сон Мусаффо маданият маркази</t>
  </si>
  <si>
    <t>76-сон Тоғ шалоласи маданият маркази</t>
  </si>
  <si>
    <t>77-сон Наво маданият маркази</t>
  </si>
  <si>
    <t>79-сон Шодлик маданият маркази</t>
  </si>
  <si>
    <t>80-сон Марифат маданият маркази</t>
  </si>
  <si>
    <t>Янги Наманган тумани маданият бўлими</t>
  </si>
  <si>
    <t>Янги Наманган тумани 81-сон маданият маркази</t>
  </si>
  <si>
    <t>Ўзбекистон давлат филармониясининг Наманган вилояти ҳудудий бўлинмаси</t>
  </si>
  <si>
    <t>Ўзбек миллий мақом санъати марказининг Наманган вилояти ҳудудий бўлинмаси</t>
  </si>
  <si>
    <t>Жами</t>
  </si>
  <si>
    <t>Лиц. Счёт</t>
  </si>
  <si>
    <t>1-гуруппа</t>
  </si>
  <si>
    <t>2-группа</t>
  </si>
  <si>
    <t>4-группа</t>
  </si>
  <si>
    <t>1-сон БМСМ</t>
  </si>
  <si>
    <t>2-сон БМСМ</t>
  </si>
  <si>
    <t>3-сон БМСМ</t>
  </si>
  <si>
    <t>4-сон БМСМ</t>
  </si>
  <si>
    <t>5-сон БМСМ</t>
  </si>
  <si>
    <t>6-сон БМСМ</t>
  </si>
  <si>
    <t>7-сон БМСМ</t>
  </si>
  <si>
    <t>8-сон БМСМ</t>
  </si>
  <si>
    <t>9-сон БМСМ</t>
  </si>
  <si>
    <t>10-сон БМСМ</t>
  </si>
  <si>
    <t>11-сон БМСМ</t>
  </si>
  <si>
    <t>12-сон БМСМ</t>
  </si>
  <si>
    <t>13-сон БМСМ</t>
  </si>
  <si>
    <t>14-сон БМСМ</t>
  </si>
  <si>
    <t>15-сон БМСМ</t>
  </si>
  <si>
    <t>16-сон БМСМ</t>
  </si>
  <si>
    <t>17-сон БМСМ</t>
  </si>
  <si>
    <t>18-сон БМСМ</t>
  </si>
  <si>
    <t>19-сон БМСМ</t>
  </si>
  <si>
    <t>20-сон БМСМ</t>
  </si>
  <si>
    <t>21-сон БМСМ</t>
  </si>
  <si>
    <t>24-сон БМСМ</t>
  </si>
  <si>
    <t>Маданият вазирлиги тизимидаги ҳудуддларининг 2025-йил смета харажатлари</t>
  </si>
  <si>
    <t>1000.228.601.421.270.966.000.56001</t>
  </si>
  <si>
    <t>100022860144017096600056003</t>
  </si>
  <si>
    <t>0</t>
  </si>
  <si>
    <t>100022860144017082310056005.</t>
  </si>
  <si>
    <t>100021860144017082600056001</t>
  </si>
  <si>
    <t>100022860142427096600056001</t>
  </si>
  <si>
    <t>100022860142427096600056002</t>
  </si>
  <si>
    <t>1000.228.601.421.970.966.000.56001</t>
  </si>
  <si>
    <t>1000.228.601.421.970.966.000.56002</t>
  </si>
  <si>
    <t>100022860142347096600056001</t>
  </si>
  <si>
    <t>100022860142047096600056002</t>
  </si>
  <si>
    <t>100022860142367096600056001</t>
  </si>
  <si>
    <t>1000,228,601,42297096600056002</t>
  </si>
  <si>
    <t>1000.228.601.421.670.823.100.56001</t>
  </si>
  <si>
    <t>Бошкарув апарати</t>
  </si>
  <si>
    <t>1000.228.601.421.670.892.000.56001</t>
  </si>
  <si>
    <t>Халк жамоалари</t>
  </si>
  <si>
    <t>1000.228.601.421.670.894.000.56001</t>
  </si>
  <si>
    <t>100022860142077096600056002</t>
  </si>
  <si>
    <t>100022860142347096600056002</t>
  </si>
  <si>
    <t>100022860144017096600056002.</t>
  </si>
  <si>
    <t xml:space="preserve">.100022860142347082310056001 </t>
  </si>
  <si>
    <t>100022860144017096600056004</t>
  </si>
  <si>
    <t>.100022860142047096600056001</t>
  </si>
  <si>
    <t>100022860142427082310056003</t>
  </si>
  <si>
    <t>100022860142427089200056002</t>
  </si>
  <si>
    <t>100022860142427089400056001</t>
  </si>
  <si>
    <t>Халк тиатри</t>
  </si>
  <si>
    <t xml:space="preserve">100022860142077096600056001
</t>
  </si>
  <si>
    <t>Марказлар жами</t>
  </si>
  <si>
    <t>100022860142197082310056001.</t>
  </si>
  <si>
    <t>100022860142197089200056001.</t>
  </si>
  <si>
    <t>100022860142197089400056001.</t>
  </si>
  <si>
    <t>Маданият бўлими (бошқарув)</t>
  </si>
  <si>
    <t>"Гузал" ансамбли</t>
  </si>
  <si>
    <t>100022860142377089200056002</t>
  </si>
  <si>
    <t>100022860142377089400056001</t>
  </si>
  <si>
    <t>100022860142377082310056001</t>
  </si>
  <si>
    <t>.400622860142427096600056001</t>
  </si>
  <si>
    <t>100022860142377096656001</t>
  </si>
  <si>
    <t>100022860142377096656002</t>
  </si>
  <si>
    <t>1000,228,601,421,270,966,000,56,002,</t>
  </si>
  <si>
    <t>100021860144017082600056002</t>
  </si>
  <si>
    <t>.10002286014401708230056004</t>
  </si>
  <si>
    <t xml:space="preserve">100021860144017082600056006
</t>
  </si>
  <si>
    <t>1000.228.601.421.270.823.100.56001</t>
  </si>
  <si>
    <t xml:space="preserve"> </t>
  </si>
  <si>
    <t>.100021860144017082310056001</t>
  </si>
  <si>
    <t>100022860142077082310056001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</si>
</sst>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12529"/>
      <name val="Golos"/>
    </font>
    <font>
      <sz val="12"/>
      <color rgb="FF212529"/>
      <name val="Times New Roman"/>
      <family val="1"/>
      <charset val="204"/>
    </font>
    <font>
      <b/>
      <sz val="14"/>
      <color rgb="FF000000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i/>
      <sz val="14"/>
      <color rgb="FF000000"/>
      <name val="Times New Roman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9" fillId="0" borderId="1" xfId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vertical="center"/>
      <protection locked="0"/>
    </xf>
    <xf numFmtId="3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/>
    <xf numFmtId="11" fontId="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quotePrefix="1" applyFont="1" applyBorder="1"/>
    <xf numFmtId="0" fontId="18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2" fillId="0" borderId="1" xfId="0" quotePrefix="1" applyFont="1" applyBorder="1"/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/>
    <xf numFmtId="49" fontId="2" fillId="0" borderId="1" xfId="0" applyNumberFormat="1" applyFont="1" applyBorder="1" applyAlignment="1">
      <alignment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2" fillId="0" borderId="1" xfId="0" applyNumberFormat="1" applyFont="1" applyBorder="1"/>
  </cellXfs>
  <cellStyles count="2">
    <cellStyle name="Обычный" xfId="0" builtinId="0"/>
    <cellStyle name="Обычный 2" xfId="1" xr:uid="{1662E1D8-0537-4A16-8E56-2ABAF9E60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179F-7E3F-4ED6-B5D3-FF19D928F65E}">
  <dimension ref="A2:BI132"/>
  <sheetViews>
    <sheetView tabSelected="1" zoomScale="70" zoomScaleNormal="70" workbookViewId="0">
      <pane xSplit="2" ySplit="5" topLeftCell="C12" activePane="bottomRight" state="frozen"/>
      <selection activeCell="D10" sqref="D10:D47"/>
      <selection pane="topRight" activeCell="D10" sqref="D10:D47"/>
      <selection pane="bottomLeft" activeCell="D10" sqref="D10:D47"/>
      <selection pane="bottomRight" activeCell="D26" sqref="D26"/>
    </sheetView>
  </sheetViews>
  <sheetFormatPr defaultRowHeight="18.75"/>
  <cols>
    <col min="1" max="1" width="6.5703125" style="2" customWidth="1"/>
    <col min="2" max="2" width="48" style="1" customWidth="1"/>
    <col min="3" max="3" width="15.85546875" style="2" customWidth="1"/>
    <col min="4" max="4" width="44.42578125" style="1" customWidth="1"/>
    <col min="5" max="8" width="21.140625" style="1" customWidth="1"/>
    <col min="9" max="52" width="9.140625" style="1"/>
    <col min="53" max="53" width="10.28515625" style="1" bestFit="1" customWidth="1"/>
    <col min="54" max="60" width="9.140625" style="1"/>
    <col min="61" max="61" width="10.28515625" style="1" bestFit="1" customWidth="1"/>
    <col min="62" max="16384" width="9.140625" style="1"/>
  </cols>
  <sheetData>
    <row r="2" spans="1:10" ht="53.25" customHeight="1">
      <c r="A2" s="47" t="s">
        <v>130</v>
      </c>
      <c r="B2" s="47"/>
      <c r="C2" s="47"/>
      <c r="D2" s="47"/>
      <c r="E2" s="47"/>
      <c r="F2" s="47"/>
      <c r="G2" s="47"/>
      <c r="H2" s="47"/>
    </row>
    <row r="3" spans="1:10" ht="19.5">
      <c r="H3" s="12" t="s">
        <v>0</v>
      </c>
    </row>
    <row r="4" spans="1:10" ht="65.25" customHeight="1">
      <c r="A4" s="48" t="s">
        <v>1</v>
      </c>
      <c r="B4" s="48" t="s">
        <v>2</v>
      </c>
      <c r="C4" s="48" t="s">
        <v>3</v>
      </c>
      <c r="D4" s="48" t="s">
        <v>104</v>
      </c>
      <c r="E4" s="48" t="s">
        <v>103</v>
      </c>
      <c r="F4" s="48" t="s">
        <v>105</v>
      </c>
      <c r="G4" s="48" t="s">
        <v>106</v>
      </c>
      <c r="H4" s="48" t="s">
        <v>107</v>
      </c>
    </row>
    <row r="5" spans="1:10" ht="141" customHeight="1">
      <c r="A5" s="48"/>
      <c r="B5" s="48"/>
      <c r="C5" s="48"/>
      <c r="D5" s="48"/>
      <c r="E5" s="48"/>
      <c r="F5" s="48"/>
      <c r="G5" s="48"/>
      <c r="H5" s="48"/>
      <c r="J5" s="1" t="s">
        <v>177</v>
      </c>
    </row>
    <row r="6" spans="1:10" ht="37.5">
      <c r="A6" s="3">
        <v>1</v>
      </c>
      <c r="B6" s="4" t="s">
        <v>5</v>
      </c>
      <c r="C6" s="5"/>
      <c r="D6" s="9"/>
      <c r="E6" s="10">
        <f>+F6+G6+H6</f>
        <v>0</v>
      </c>
      <c r="F6" s="9"/>
      <c r="G6" s="9"/>
      <c r="H6" s="9"/>
    </row>
    <row r="7" spans="1:10" ht="37.5">
      <c r="A7" s="3">
        <f>+A6+1</f>
        <v>2</v>
      </c>
      <c r="B7" s="6" t="s">
        <v>6</v>
      </c>
      <c r="C7" s="16">
        <v>200055693</v>
      </c>
      <c r="D7" s="17" t="s">
        <v>135</v>
      </c>
      <c r="E7" s="18">
        <f t="shared" ref="E7" si="0">+F7+G7+H7</f>
        <v>4156644000</v>
      </c>
      <c r="F7" s="19">
        <v>3249993000</v>
      </c>
      <c r="G7" s="20">
        <v>806558000</v>
      </c>
      <c r="H7" s="20">
        <v>100093000</v>
      </c>
    </row>
    <row r="8" spans="1:10" ht="23.25" customHeight="1">
      <c r="A8" s="3">
        <f t="shared" ref="A8:A75" si="1">+A7+1</f>
        <v>3</v>
      </c>
      <c r="B8" s="6" t="s">
        <v>7</v>
      </c>
      <c r="C8" s="3"/>
      <c r="D8" s="9"/>
      <c r="E8" s="10">
        <f t="shared" ref="E8:E72" si="2">+F8+G8+H8</f>
        <v>0</v>
      </c>
      <c r="F8" s="9"/>
      <c r="G8" s="9"/>
      <c r="H8" s="9"/>
    </row>
    <row r="9" spans="1:10" ht="23.25" customHeight="1">
      <c r="A9" s="3">
        <f t="shared" si="1"/>
        <v>4</v>
      </c>
      <c r="B9" s="4" t="s">
        <v>8</v>
      </c>
      <c r="C9" s="5"/>
      <c r="D9" s="9"/>
      <c r="E9" s="10">
        <f t="shared" si="2"/>
        <v>0</v>
      </c>
      <c r="F9" s="9"/>
      <c r="G9" s="9"/>
      <c r="H9" s="9"/>
    </row>
    <row r="10" spans="1:10" ht="37.5">
      <c r="A10" s="3">
        <f t="shared" si="1"/>
        <v>5</v>
      </c>
      <c r="B10" s="7" t="s">
        <v>9</v>
      </c>
      <c r="C10" s="8"/>
      <c r="D10" s="9"/>
      <c r="E10" s="10">
        <f t="shared" si="2"/>
        <v>0</v>
      </c>
      <c r="F10" s="9"/>
      <c r="G10" s="9"/>
      <c r="H10" s="9"/>
    </row>
    <row r="11" spans="1:10">
      <c r="A11" s="3">
        <f t="shared" si="1"/>
        <v>6</v>
      </c>
      <c r="B11" s="7" t="s">
        <v>10</v>
      </c>
      <c r="C11" s="8"/>
      <c r="D11" s="9"/>
      <c r="E11" s="10">
        <f t="shared" si="2"/>
        <v>0</v>
      </c>
      <c r="F11" s="9"/>
      <c r="G11" s="9"/>
      <c r="H11" s="9"/>
    </row>
    <row r="12" spans="1:10">
      <c r="A12" s="3">
        <f t="shared" si="1"/>
        <v>7</v>
      </c>
      <c r="B12" s="7" t="s">
        <v>11</v>
      </c>
      <c r="C12" s="8"/>
      <c r="D12" s="9"/>
      <c r="E12" s="10">
        <f t="shared" si="2"/>
        <v>0</v>
      </c>
      <c r="F12" s="9"/>
      <c r="G12" s="9"/>
      <c r="H12" s="9"/>
    </row>
    <row r="13" spans="1:10" ht="37.5">
      <c r="A13" s="3">
        <f t="shared" si="1"/>
        <v>8</v>
      </c>
      <c r="B13" s="7" t="s">
        <v>12</v>
      </c>
      <c r="C13" s="8"/>
      <c r="D13" s="9"/>
      <c r="E13" s="10">
        <f t="shared" si="2"/>
        <v>0</v>
      </c>
      <c r="F13" s="9"/>
      <c r="G13" s="9"/>
      <c r="H13" s="9"/>
    </row>
    <row r="14" spans="1:10" ht="37.5">
      <c r="A14" s="3">
        <f t="shared" si="1"/>
        <v>9</v>
      </c>
      <c r="B14" s="7" t="s">
        <v>13</v>
      </c>
      <c r="C14" s="8"/>
      <c r="D14" s="9"/>
      <c r="E14" s="10">
        <f t="shared" si="2"/>
        <v>0</v>
      </c>
      <c r="F14" s="9"/>
      <c r="G14" s="9"/>
      <c r="H14" s="9"/>
    </row>
    <row r="15" spans="1:10" ht="22.5" customHeight="1">
      <c r="A15" s="3">
        <f t="shared" si="1"/>
        <v>10</v>
      </c>
      <c r="B15" s="4" t="s">
        <v>14</v>
      </c>
      <c r="C15" s="5"/>
      <c r="D15" s="9"/>
      <c r="E15" s="10">
        <f t="shared" si="2"/>
        <v>0</v>
      </c>
      <c r="F15" s="9"/>
      <c r="G15" s="9"/>
      <c r="H15" s="9"/>
    </row>
    <row r="16" spans="1:10" ht="37.5">
      <c r="A16" s="3">
        <f t="shared" si="1"/>
        <v>11</v>
      </c>
      <c r="B16" s="7" t="s">
        <v>15</v>
      </c>
      <c r="C16" s="52">
        <v>200049709</v>
      </c>
      <c r="D16" s="30" t="s">
        <v>178</v>
      </c>
      <c r="E16" s="10">
        <v>1317051000</v>
      </c>
      <c r="F16" s="10">
        <v>834039000</v>
      </c>
      <c r="G16" s="10">
        <v>206995000</v>
      </c>
      <c r="H16" s="10">
        <v>276017000</v>
      </c>
    </row>
    <row r="17" spans="1:61">
      <c r="A17" s="3">
        <f t="shared" si="1"/>
        <v>12</v>
      </c>
      <c r="B17" s="7" t="s">
        <v>16</v>
      </c>
      <c r="C17" s="5">
        <v>207330900</v>
      </c>
      <c r="D17" s="10" t="s">
        <v>174</v>
      </c>
      <c r="E17" s="22">
        <v>683557000</v>
      </c>
      <c r="F17" s="22">
        <v>501302000</v>
      </c>
      <c r="G17" s="22">
        <v>124352000</v>
      </c>
      <c r="H17" s="22">
        <v>57903000</v>
      </c>
    </row>
    <row r="18" spans="1:61" ht="21.75" customHeight="1">
      <c r="A18" s="3">
        <f t="shared" si="1"/>
        <v>13</v>
      </c>
      <c r="B18" s="4" t="s">
        <v>17</v>
      </c>
      <c r="C18" s="5"/>
      <c r="D18" s="9"/>
      <c r="E18" s="10">
        <f t="shared" si="2"/>
        <v>0</v>
      </c>
      <c r="F18" s="9"/>
      <c r="G18" s="9"/>
      <c r="H18" s="9"/>
    </row>
    <row r="19" spans="1:61" ht="37.5">
      <c r="A19" s="3">
        <f t="shared" si="1"/>
        <v>14</v>
      </c>
      <c r="B19" s="7" t="s">
        <v>18</v>
      </c>
      <c r="C19" s="8"/>
      <c r="D19" s="9"/>
      <c r="E19" s="10">
        <f t="shared" si="2"/>
        <v>0</v>
      </c>
      <c r="F19" s="9"/>
      <c r="G19" s="9"/>
      <c r="H19" s="9"/>
    </row>
    <row r="20" spans="1:61">
      <c r="A20" s="3">
        <f t="shared" si="1"/>
        <v>15</v>
      </c>
      <c r="B20" s="7" t="s">
        <v>19</v>
      </c>
      <c r="C20" s="8"/>
      <c r="D20" s="9"/>
      <c r="E20" s="10">
        <f t="shared" si="2"/>
        <v>0</v>
      </c>
      <c r="F20" s="9"/>
      <c r="G20" s="9"/>
      <c r="H20" s="9"/>
    </row>
    <row r="21" spans="1:61">
      <c r="A21" s="3">
        <f t="shared" si="1"/>
        <v>16</v>
      </c>
      <c r="B21" s="7" t="s">
        <v>20</v>
      </c>
      <c r="C21" s="8"/>
      <c r="D21" s="9"/>
      <c r="E21" s="10">
        <f t="shared" si="2"/>
        <v>0</v>
      </c>
      <c r="F21" s="9"/>
      <c r="G21" s="9"/>
      <c r="H21" s="9"/>
    </row>
    <row r="22" spans="1:61">
      <c r="A22" s="3">
        <f t="shared" si="1"/>
        <v>17</v>
      </c>
      <c r="B22" s="7" t="s">
        <v>21</v>
      </c>
      <c r="C22" s="8"/>
      <c r="D22" s="9"/>
      <c r="E22" s="10">
        <f t="shared" si="2"/>
        <v>0</v>
      </c>
      <c r="F22" s="9"/>
      <c r="G22" s="9"/>
      <c r="H22" s="9"/>
    </row>
    <row r="23" spans="1:61">
      <c r="A23" s="3">
        <f t="shared" si="1"/>
        <v>18</v>
      </c>
      <c r="B23" s="7" t="s">
        <v>22</v>
      </c>
      <c r="C23" s="8"/>
      <c r="D23" s="9"/>
      <c r="E23" s="10">
        <f t="shared" si="2"/>
        <v>0</v>
      </c>
      <c r="F23" s="9"/>
      <c r="G23" s="9"/>
      <c r="H23" s="9"/>
    </row>
    <row r="24" spans="1:61">
      <c r="A24" s="3">
        <f t="shared" si="1"/>
        <v>19</v>
      </c>
      <c r="B24" s="4" t="s">
        <v>23</v>
      </c>
      <c r="C24" s="5"/>
      <c r="D24" s="9"/>
      <c r="E24" s="10">
        <f t="shared" si="2"/>
        <v>0</v>
      </c>
      <c r="F24" s="9"/>
      <c r="G24" s="9"/>
      <c r="H24" s="9"/>
    </row>
    <row r="25" spans="1:61" ht="37.5">
      <c r="A25" s="3">
        <f t="shared" si="1"/>
        <v>20</v>
      </c>
      <c r="B25" s="7" t="s">
        <v>24</v>
      </c>
      <c r="C25" s="3">
        <v>200075756</v>
      </c>
      <c r="D25" s="17" t="s">
        <v>179</v>
      </c>
      <c r="E25" s="10">
        <f t="shared" si="2"/>
        <v>776965</v>
      </c>
      <c r="F25" s="9">
        <f>1455800-905280</f>
        <v>550520</v>
      </c>
      <c r="G25" s="53">
        <v>135290</v>
      </c>
      <c r="H25" s="9">
        <f>144216-53061</f>
        <v>91155</v>
      </c>
    </row>
    <row r="26" spans="1:61">
      <c r="A26" s="3">
        <f t="shared" si="1"/>
        <v>21</v>
      </c>
      <c r="B26" s="7" t="s">
        <v>25</v>
      </c>
      <c r="C26" s="3">
        <v>200075756</v>
      </c>
      <c r="D26" s="17" t="s">
        <v>179</v>
      </c>
      <c r="E26" s="10">
        <f t="shared" si="2"/>
        <v>289882.59999999998</v>
      </c>
      <c r="F26" s="9">
        <v>222103</v>
      </c>
      <c r="G26" s="9">
        <v>54579.6</v>
      </c>
      <c r="H26" s="9">
        <v>13200</v>
      </c>
    </row>
    <row r="27" spans="1:61">
      <c r="A27" s="3">
        <f t="shared" si="1"/>
        <v>22</v>
      </c>
      <c r="B27" s="7" t="s">
        <v>26</v>
      </c>
      <c r="C27" s="3">
        <v>200075756</v>
      </c>
      <c r="D27" s="17" t="s">
        <v>179</v>
      </c>
      <c r="E27" s="10">
        <f t="shared" si="2"/>
        <v>322990.59999999998</v>
      </c>
      <c r="F27" s="9">
        <v>249563</v>
      </c>
      <c r="G27" s="9">
        <v>61327.6</v>
      </c>
      <c r="H27" s="9">
        <v>12100</v>
      </c>
    </row>
    <row r="28" spans="1:61">
      <c r="A28" s="3">
        <f t="shared" si="1"/>
        <v>23</v>
      </c>
      <c r="B28" s="7" t="s">
        <v>27</v>
      </c>
      <c r="C28" s="3">
        <v>200075756</v>
      </c>
      <c r="D28" s="17" t="s">
        <v>179</v>
      </c>
      <c r="E28" s="10">
        <f t="shared" si="2"/>
        <v>335223.40000000002</v>
      </c>
      <c r="F28" s="9">
        <v>257408</v>
      </c>
      <c r="G28" s="9">
        <v>63255.4</v>
      </c>
      <c r="H28" s="9">
        <v>14560</v>
      </c>
    </row>
    <row r="29" spans="1:61">
      <c r="A29" s="3">
        <f t="shared" si="1"/>
        <v>24</v>
      </c>
      <c r="B29" s="7" t="s">
        <v>28</v>
      </c>
      <c r="C29" s="3">
        <v>200075756</v>
      </c>
      <c r="D29" s="17" t="s">
        <v>179</v>
      </c>
      <c r="E29" s="10">
        <f t="shared" si="2"/>
        <v>0</v>
      </c>
      <c r="F29" s="9">
        <v>0</v>
      </c>
      <c r="G29" s="9">
        <v>0</v>
      </c>
      <c r="H29" s="9">
        <v>0</v>
      </c>
    </row>
    <row r="30" spans="1:61">
      <c r="A30" s="3">
        <f t="shared" si="1"/>
        <v>25</v>
      </c>
      <c r="B30" s="7" t="s">
        <v>29</v>
      </c>
      <c r="C30" s="3">
        <v>200075756</v>
      </c>
      <c r="D30" s="17" t="s">
        <v>179</v>
      </c>
      <c r="E30" s="10">
        <f t="shared" si="2"/>
        <v>232707.9</v>
      </c>
      <c r="F30" s="9">
        <v>176206</v>
      </c>
      <c r="G30" s="9">
        <v>43300.9</v>
      </c>
      <c r="H30" s="9">
        <v>13201</v>
      </c>
    </row>
    <row r="31" spans="1:61">
      <c r="A31" s="3">
        <f t="shared" si="1"/>
        <v>26</v>
      </c>
      <c r="B31" s="7" t="s">
        <v>30</v>
      </c>
      <c r="C31" s="3">
        <v>200075756</v>
      </c>
      <c r="D31" s="17" t="s">
        <v>179</v>
      </c>
      <c r="E31" s="10">
        <f t="shared" si="2"/>
        <v>0</v>
      </c>
      <c r="F31" s="9"/>
      <c r="G31" s="9"/>
      <c r="H31" s="9"/>
    </row>
    <row r="32" spans="1:61" ht="37.5">
      <c r="A32" s="3">
        <f t="shared" si="1"/>
        <v>27</v>
      </c>
      <c r="B32" s="4" t="s">
        <v>31</v>
      </c>
      <c r="C32" s="5">
        <v>200084738</v>
      </c>
      <c r="D32" s="30" t="s">
        <v>144</v>
      </c>
      <c r="E32" s="10">
        <f>+F32+G32+H32</f>
        <v>1438659000</v>
      </c>
      <c r="F32" s="9">
        <f>F33+F34+F35+F36+F37+F38+F39</f>
        <v>1055141000</v>
      </c>
      <c r="G32" s="9">
        <f t="shared" ref="G32:H32" si="3">G33+G34+G35+G36+G37+G38+G39</f>
        <v>261417000</v>
      </c>
      <c r="H32" s="9">
        <f t="shared" si="3"/>
        <v>122101000</v>
      </c>
      <c r="BI32" s="1">
        <v>2000000</v>
      </c>
    </row>
    <row r="33" spans="1:8" ht="37.5">
      <c r="A33" s="3">
        <f t="shared" si="1"/>
        <v>28</v>
      </c>
      <c r="B33" s="7" t="s">
        <v>32</v>
      </c>
      <c r="C33" s="8">
        <v>200081654</v>
      </c>
      <c r="D33" s="28" t="s">
        <v>176</v>
      </c>
      <c r="E33" s="11">
        <f>+F33+G33+H33</f>
        <v>615279000</v>
      </c>
      <c r="F33" s="9">
        <v>401015000</v>
      </c>
      <c r="G33" s="9">
        <v>92163000</v>
      </c>
      <c r="H33" s="9">
        <v>122101000</v>
      </c>
    </row>
    <row r="34" spans="1:8">
      <c r="A34" s="3">
        <f t="shared" si="1"/>
        <v>29</v>
      </c>
      <c r="B34" s="7" t="s">
        <v>33</v>
      </c>
      <c r="C34" s="8">
        <v>200081654</v>
      </c>
      <c r="D34" s="28" t="s">
        <v>176</v>
      </c>
      <c r="E34" s="11">
        <f t="shared" si="2"/>
        <v>207291000</v>
      </c>
      <c r="F34" s="9">
        <v>164688000</v>
      </c>
      <c r="G34" s="9">
        <v>42603000</v>
      </c>
      <c r="H34" s="9">
        <v>0</v>
      </c>
    </row>
    <row r="35" spans="1:8" ht="37.5">
      <c r="A35" s="3">
        <f t="shared" si="1"/>
        <v>30</v>
      </c>
      <c r="B35" s="7" t="s">
        <v>34</v>
      </c>
      <c r="C35" s="8">
        <v>200081654</v>
      </c>
      <c r="D35" s="28" t="s">
        <v>176</v>
      </c>
      <c r="E35" s="11">
        <f t="shared" si="2"/>
        <v>207291000</v>
      </c>
      <c r="F35" s="9">
        <v>164688000</v>
      </c>
      <c r="G35" s="9">
        <v>42603000</v>
      </c>
      <c r="H35" s="9">
        <v>0</v>
      </c>
    </row>
    <row r="36" spans="1:8" ht="25.5" customHeight="1">
      <c r="A36" s="3">
        <f t="shared" si="1"/>
        <v>31</v>
      </c>
      <c r="B36" s="7" t="s">
        <v>35</v>
      </c>
      <c r="C36" s="8">
        <v>200081654</v>
      </c>
      <c r="D36" s="28" t="s">
        <v>176</v>
      </c>
      <c r="E36" s="11">
        <f t="shared" si="2"/>
        <v>204462000</v>
      </c>
      <c r="F36" s="9">
        <v>162425000</v>
      </c>
      <c r="G36" s="9">
        <v>42037000</v>
      </c>
      <c r="H36" s="9">
        <v>0</v>
      </c>
    </row>
    <row r="37" spans="1:8">
      <c r="A37" s="3">
        <f t="shared" si="1"/>
        <v>32</v>
      </c>
      <c r="B37" s="7" t="s">
        <v>36</v>
      </c>
      <c r="C37" s="8">
        <v>200081654</v>
      </c>
      <c r="D37" s="28" t="s">
        <v>176</v>
      </c>
      <c r="E37" s="11">
        <f t="shared" si="2"/>
        <v>204336000</v>
      </c>
      <c r="F37" s="9">
        <v>162325000</v>
      </c>
      <c r="G37" s="9">
        <v>42011000</v>
      </c>
      <c r="H37" s="9">
        <v>0</v>
      </c>
    </row>
    <row r="38" spans="1:8">
      <c r="A38" s="3">
        <f t="shared" si="1"/>
        <v>33</v>
      </c>
      <c r="B38" s="7" t="s">
        <v>37</v>
      </c>
      <c r="C38" s="8">
        <v>200081654</v>
      </c>
      <c r="D38" s="28" t="s">
        <v>176</v>
      </c>
      <c r="E38" s="11">
        <f t="shared" si="2"/>
        <v>0</v>
      </c>
      <c r="F38" s="9">
        <v>0</v>
      </c>
      <c r="G38" s="9">
        <v>0</v>
      </c>
      <c r="H38" s="9">
        <v>0</v>
      </c>
    </row>
    <row r="39" spans="1:8">
      <c r="A39" s="3">
        <f t="shared" si="1"/>
        <v>34</v>
      </c>
      <c r="B39" s="7" t="s">
        <v>38</v>
      </c>
      <c r="C39" s="8">
        <v>200081654</v>
      </c>
      <c r="D39" s="28" t="s">
        <v>176</v>
      </c>
      <c r="E39" s="11">
        <f t="shared" si="2"/>
        <v>0</v>
      </c>
      <c r="F39" s="9">
        <v>0</v>
      </c>
      <c r="G39" s="9">
        <v>0</v>
      </c>
      <c r="H39" s="9">
        <v>0</v>
      </c>
    </row>
    <row r="40" spans="1:8">
      <c r="A40" s="3">
        <f t="shared" si="1"/>
        <v>35</v>
      </c>
      <c r="B40" s="4" t="s">
        <v>39</v>
      </c>
      <c r="C40" s="5">
        <v>200084738</v>
      </c>
      <c r="D40" s="28" t="s">
        <v>144</v>
      </c>
      <c r="E40" s="11">
        <f t="shared" si="2"/>
        <v>1578826000</v>
      </c>
      <c r="F40" s="28">
        <f>F41++F42+F43+F44+F45</f>
        <v>1160643000</v>
      </c>
      <c r="G40" s="28">
        <f>G41++G42+G43+G44+G45</f>
        <v>287866000</v>
      </c>
      <c r="H40" s="28">
        <f>H41++H42+H43+H44+H45</f>
        <v>130317000</v>
      </c>
    </row>
    <row r="41" spans="1:8" ht="37.5">
      <c r="A41" s="3">
        <f t="shared" si="1"/>
        <v>36</v>
      </c>
      <c r="B41" s="7" t="s">
        <v>40</v>
      </c>
      <c r="C41" s="3">
        <v>200084738</v>
      </c>
      <c r="D41" s="9" t="s">
        <v>144</v>
      </c>
      <c r="E41" s="10">
        <f t="shared" si="2"/>
        <v>640578000</v>
      </c>
      <c r="F41" s="28">
        <v>408211000</v>
      </c>
      <c r="G41" s="28">
        <v>102050000</v>
      </c>
      <c r="H41" s="28">
        <v>130317000</v>
      </c>
    </row>
    <row r="42" spans="1:8">
      <c r="A42" s="3">
        <f t="shared" si="1"/>
        <v>37</v>
      </c>
      <c r="B42" s="7" t="s">
        <v>41</v>
      </c>
      <c r="C42" s="3">
        <v>200084738</v>
      </c>
      <c r="D42" s="9" t="s">
        <v>144</v>
      </c>
      <c r="E42" s="10">
        <f t="shared" si="2"/>
        <v>240060000</v>
      </c>
      <c r="F42" s="28">
        <v>192890000</v>
      </c>
      <c r="G42" s="28">
        <v>47170000</v>
      </c>
      <c r="H42" s="28">
        <v>0</v>
      </c>
    </row>
    <row r="43" spans="1:8" ht="37.5">
      <c r="A43" s="3">
        <f t="shared" si="1"/>
        <v>38</v>
      </c>
      <c r="B43" s="7" t="s">
        <v>42</v>
      </c>
      <c r="C43" s="3">
        <v>200084738</v>
      </c>
      <c r="D43" s="9" t="s">
        <v>144</v>
      </c>
      <c r="E43" s="10">
        <f t="shared" si="2"/>
        <v>251521000</v>
      </c>
      <c r="F43" s="28">
        <v>201205000</v>
      </c>
      <c r="G43" s="28">
        <v>50316000</v>
      </c>
      <c r="H43" s="28">
        <v>0</v>
      </c>
    </row>
    <row r="44" spans="1:8">
      <c r="A44" s="3">
        <f t="shared" si="1"/>
        <v>39</v>
      </c>
      <c r="B44" s="7" t="s">
        <v>43</v>
      </c>
      <c r="C44" s="3">
        <v>200084738</v>
      </c>
      <c r="D44" s="9" t="s">
        <v>144</v>
      </c>
      <c r="E44" s="10">
        <f t="shared" si="2"/>
        <v>240060000</v>
      </c>
      <c r="F44" s="28">
        <v>192890000</v>
      </c>
      <c r="G44" s="28">
        <v>47170000</v>
      </c>
      <c r="H44" s="28">
        <v>0</v>
      </c>
    </row>
    <row r="45" spans="1:8">
      <c r="A45" s="3">
        <f t="shared" si="1"/>
        <v>40</v>
      </c>
      <c r="B45" s="7" t="s">
        <v>44</v>
      </c>
      <c r="C45" s="3">
        <v>200084738</v>
      </c>
      <c r="D45" s="9" t="s">
        <v>144</v>
      </c>
      <c r="E45" s="10">
        <f t="shared" si="2"/>
        <v>206607000</v>
      </c>
      <c r="F45" s="28">
        <v>165447000</v>
      </c>
      <c r="G45" s="28">
        <v>41160000</v>
      </c>
      <c r="H45" s="28">
        <v>0</v>
      </c>
    </row>
    <row r="46" spans="1:8">
      <c r="A46" s="3">
        <f t="shared" si="1"/>
        <v>41</v>
      </c>
      <c r="B46" s="7" t="s">
        <v>45</v>
      </c>
      <c r="C46" s="3">
        <v>200084738</v>
      </c>
      <c r="D46" s="9" t="s">
        <v>144</v>
      </c>
      <c r="E46" s="10">
        <f t="shared" si="2"/>
        <v>0</v>
      </c>
      <c r="F46" s="28">
        <v>0</v>
      </c>
      <c r="G46" s="28">
        <v>0</v>
      </c>
      <c r="H46" s="28">
        <v>0</v>
      </c>
    </row>
    <row r="47" spans="1:8">
      <c r="A47" s="3"/>
      <c r="B47" s="4" t="s">
        <v>145</v>
      </c>
      <c r="C47" s="5">
        <v>200084738</v>
      </c>
      <c r="D47" s="29" t="s">
        <v>146</v>
      </c>
      <c r="E47" s="10">
        <f t="shared" si="2"/>
        <v>135111000</v>
      </c>
      <c r="F47" s="30">
        <v>108256000</v>
      </c>
      <c r="G47" s="30">
        <v>26855000</v>
      </c>
      <c r="H47" s="30">
        <v>0</v>
      </c>
    </row>
    <row r="48" spans="1:8">
      <c r="A48" s="3"/>
      <c r="B48" s="4" t="s">
        <v>147</v>
      </c>
      <c r="C48" s="5">
        <v>200084738</v>
      </c>
      <c r="D48" s="29" t="s">
        <v>148</v>
      </c>
      <c r="E48" s="10">
        <f t="shared" si="2"/>
        <v>237310000</v>
      </c>
      <c r="F48" s="30">
        <v>172514000</v>
      </c>
      <c r="G48" s="30">
        <v>42784000</v>
      </c>
      <c r="H48" s="30">
        <v>22012000</v>
      </c>
    </row>
    <row r="49" spans="1:8" ht="23.25" customHeight="1">
      <c r="A49" s="3">
        <f>+A46+1</f>
        <v>42</v>
      </c>
      <c r="B49" s="4" t="s">
        <v>46</v>
      </c>
      <c r="C49" s="5"/>
      <c r="D49" s="21" t="s">
        <v>160</v>
      </c>
      <c r="E49" s="43">
        <v>2096829000</v>
      </c>
      <c r="F49" s="44">
        <v>1541669000</v>
      </c>
      <c r="G49" s="44">
        <v>382385000</v>
      </c>
      <c r="H49" s="44">
        <v>172775000</v>
      </c>
    </row>
    <row r="50" spans="1:8">
      <c r="A50" s="3">
        <f t="shared" si="1"/>
        <v>43</v>
      </c>
      <c r="B50" s="7" t="s">
        <v>47</v>
      </c>
      <c r="C50" s="8">
        <v>200088827</v>
      </c>
      <c r="D50" s="11" t="s">
        <v>161</v>
      </c>
      <c r="E50" s="10">
        <f t="shared" si="2"/>
        <v>689558300</v>
      </c>
      <c r="F50" s="9">
        <v>454500500</v>
      </c>
      <c r="G50" s="9">
        <v>113262800</v>
      </c>
      <c r="H50" s="9">
        <v>121795000</v>
      </c>
    </row>
    <row r="51" spans="1:8">
      <c r="A51" s="3">
        <f t="shared" si="1"/>
        <v>44</v>
      </c>
      <c r="B51" s="7" t="s">
        <v>48</v>
      </c>
      <c r="C51" s="8">
        <v>200088827</v>
      </c>
      <c r="D51" s="11" t="s">
        <v>161</v>
      </c>
      <c r="E51" s="10">
        <f t="shared" si="2"/>
        <v>288552100</v>
      </c>
      <c r="F51" s="9">
        <v>223469700</v>
      </c>
      <c r="G51" s="9">
        <v>55482400</v>
      </c>
      <c r="H51" s="9">
        <v>9600000</v>
      </c>
    </row>
    <row r="52" spans="1:8">
      <c r="A52" s="3">
        <f t="shared" si="1"/>
        <v>45</v>
      </c>
      <c r="B52" s="7" t="s">
        <v>49</v>
      </c>
      <c r="C52" s="8">
        <v>200088827</v>
      </c>
      <c r="D52" s="11" t="s">
        <v>161</v>
      </c>
      <c r="E52" s="10">
        <f t="shared" si="2"/>
        <v>289052400</v>
      </c>
      <c r="F52" s="9">
        <v>223469700</v>
      </c>
      <c r="G52" s="9">
        <v>55482700</v>
      </c>
      <c r="H52" s="9">
        <v>10100000</v>
      </c>
    </row>
    <row r="53" spans="1:8">
      <c r="A53" s="3">
        <f t="shared" si="1"/>
        <v>46</v>
      </c>
      <c r="B53" s="7" t="s">
        <v>50</v>
      </c>
      <c r="C53" s="8">
        <v>200088827</v>
      </c>
      <c r="D53" s="11" t="s">
        <v>161</v>
      </c>
      <c r="E53" s="10">
        <f t="shared" si="2"/>
        <v>309870800</v>
      </c>
      <c r="F53" s="9">
        <v>230759500</v>
      </c>
      <c r="G53" s="9">
        <v>57211300</v>
      </c>
      <c r="H53" s="9">
        <v>21900000</v>
      </c>
    </row>
    <row r="54" spans="1:8">
      <c r="A54" s="3">
        <f t="shared" si="1"/>
        <v>47</v>
      </c>
      <c r="B54" s="7" t="s">
        <v>51</v>
      </c>
      <c r="C54" s="8">
        <v>200088827</v>
      </c>
      <c r="D54" s="11" t="s">
        <v>161</v>
      </c>
      <c r="E54" s="10">
        <f t="shared" si="2"/>
        <v>136693600</v>
      </c>
      <c r="F54" s="9">
        <v>109332800</v>
      </c>
      <c r="G54" s="9">
        <v>27360800</v>
      </c>
      <c r="H54" s="9">
        <v>0</v>
      </c>
    </row>
    <row r="55" spans="1:8">
      <c r="A55" s="3">
        <f t="shared" si="1"/>
        <v>48</v>
      </c>
      <c r="B55" s="7" t="s">
        <v>52</v>
      </c>
      <c r="C55" s="8">
        <v>200088827</v>
      </c>
      <c r="D55" s="11" t="s">
        <v>161</v>
      </c>
      <c r="E55" s="10">
        <f t="shared" si="2"/>
        <v>69488000</v>
      </c>
      <c r="F55" s="9">
        <v>56102500</v>
      </c>
      <c r="G55" s="9">
        <v>13385500</v>
      </c>
      <c r="H55" s="9">
        <v>0</v>
      </c>
    </row>
    <row r="56" spans="1:8">
      <c r="A56" s="3">
        <f t="shared" si="1"/>
        <v>49</v>
      </c>
      <c r="B56" s="7" t="s">
        <v>53</v>
      </c>
      <c r="C56" s="8">
        <v>200088827</v>
      </c>
      <c r="D56" s="11" t="s">
        <v>161</v>
      </c>
      <c r="E56" s="10">
        <f t="shared" si="2"/>
        <v>69488000</v>
      </c>
      <c r="F56" s="9">
        <v>56102500</v>
      </c>
      <c r="G56" s="9">
        <v>13385500</v>
      </c>
      <c r="H56" s="9">
        <v>0</v>
      </c>
    </row>
    <row r="57" spans="1:8">
      <c r="A57" s="3">
        <f t="shared" si="1"/>
        <v>50</v>
      </c>
      <c r="B57" s="7" t="s">
        <v>54</v>
      </c>
      <c r="C57" s="8">
        <v>200088827</v>
      </c>
      <c r="D57" s="11" t="s">
        <v>161</v>
      </c>
      <c r="E57" s="10">
        <f t="shared" si="2"/>
        <v>244125800</v>
      </c>
      <c r="F57" s="9">
        <v>187931800</v>
      </c>
      <c r="G57" s="9">
        <v>46814000</v>
      </c>
      <c r="H57" s="9">
        <v>9380000</v>
      </c>
    </row>
    <row r="58" spans="1:8">
      <c r="A58" s="3"/>
      <c r="B58" s="7" t="s">
        <v>164</v>
      </c>
      <c r="C58" s="8">
        <v>200088827</v>
      </c>
      <c r="D58" s="11" t="s">
        <v>162</v>
      </c>
      <c r="E58" s="10">
        <f t="shared" si="2"/>
        <v>126683000</v>
      </c>
      <c r="F58" s="9">
        <v>101508000</v>
      </c>
      <c r="G58" s="9">
        <v>25175000</v>
      </c>
      <c r="H58" s="9">
        <v>0</v>
      </c>
    </row>
    <row r="59" spans="1:8">
      <c r="A59" s="3"/>
      <c r="B59" s="7" t="s">
        <v>165</v>
      </c>
      <c r="C59" s="8">
        <v>200088827</v>
      </c>
      <c r="D59" s="11" t="s">
        <v>163</v>
      </c>
      <c r="E59" s="10">
        <f t="shared" si="2"/>
        <v>82770000</v>
      </c>
      <c r="F59" s="9">
        <v>57506000</v>
      </c>
      <c r="G59" s="9">
        <v>14263000</v>
      </c>
      <c r="H59" s="9">
        <v>11001000</v>
      </c>
    </row>
    <row r="60" spans="1:8" ht="23.25" customHeight="1">
      <c r="A60" s="3">
        <f>+A57+1</f>
        <v>51</v>
      </c>
      <c r="B60" s="4" t="s">
        <v>55</v>
      </c>
      <c r="C60" s="5"/>
      <c r="D60" s="9"/>
      <c r="E60" s="10">
        <f t="shared" si="2"/>
        <v>0</v>
      </c>
      <c r="F60" s="9"/>
      <c r="G60" s="9"/>
      <c r="H60" s="9"/>
    </row>
    <row r="61" spans="1:8" ht="37.5">
      <c r="A61" s="3">
        <f t="shared" si="1"/>
        <v>52</v>
      </c>
      <c r="B61" s="7" t="s">
        <v>56</v>
      </c>
      <c r="C61" s="8"/>
      <c r="D61" s="9"/>
      <c r="E61" s="10">
        <f t="shared" si="2"/>
        <v>0</v>
      </c>
      <c r="F61" s="9"/>
      <c r="G61" s="9"/>
      <c r="H61" s="9"/>
    </row>
    <row r="62" spans="1:8">
      <c r="A62" s="3">
        <f t="shared" si="1"/>
        <v>53</v>
      </c>
      <c r="B62" s="7" t="s">
        <v>57</v>
      </c>
      <c r="C62" s="8"/>
      <c r="D62" s="9"/>
      <c r="E62" s="10">
        <f t="shared" si="2"/>
        <v>0</v>
      </c>
      <c r="F62" s="9"/>
      <c r="G62" s="9"/>
      <c r="H62" s="9"/>
    </row>
    <row r="63" spans="1:8">
      <c r="A63" s="3">
        <f t="shared" si="1"/>
        <v>54</v>
      </c>
      <c r="B63" s="7" t="s">
        <v>58</v>
      </c>
      <c r="C63" s="8"/>
      <c r="D63" s="9"/>
      <c r="E63" s="10">
        <f t="shared" si="2"/>
        <v>0</v>
      </c>
      <c r="F63" s="9"/>
      <c r="G63" s="9"/>
      <c r="H63" s="9"/>
    </row>
    <row r="64" spans="1:8" ht="25.5" customHeight="1">
      <c r="A64" s="3">
        <f t="shared" si="1"/>
        <v>55</v>
      </c>
      <c r="B64" s="7" t="s">
        <v>59</v>
      </c>
      <c r="C64" s="8"/>
      <c r="D64" s="9"/>
      <c r="E64" s="10">
        <f t="shared" si="2"/>
        <v>0</v>
      </c>
      <c r="F64" s="9"/>
      <c r="G64" s="9"/>
      <c r="H64" s="9"/>
    </row>
    <row r="65" spans="1:8">
      <c r="A65" s="3">
        <f t="shared" si="1"/>
        <v>56</v>
      </c>
      <c r="B65" s="7" t="s">
        <v>60</v>
      </c>
      <c r="C65" s="8"/>
      <c r="D65" s="9"/>
      <c r="E65" s="10">
        <f t="shared" si="2"/>
        <v>0</v>
      </c>
      <c r="F65" s="9"/>
      <c r="G65" s="9"/>
      <c r="H65" s="9"/>
    </row>
    <row r="66" spans="1:8">
      <c r="A66" s="3">
        <f t="shared" si="1"/>
        <v>57</v>
      </c>
      <c r="B66" s="4" t="s">
        <v>61</v>
      </c>
      <c r="C66" s="5"/>
      <c r="D66" s="9"/>
      <c r="E66" s="10">
        <f t="shared" si="2"/>
        <v>0</v>
      </c>
      <c r="F66" s="9"/>
      <c r="G66" s="9"/>
      <c r="H66" s="9"/>
    </row>
    <row r="67" spans="1:8" ht="22.5" customHeight="1">
      <c r="A67" s="3">
        <f t="shared" si="1"/>
        <v>58</v>
      </c>
      <c r="B67" s="7" t="s">
        <v>62</v>
      </c>
      <c r="C67" s="8"/>
      <c r="D67" s="9"/>
      <c r="E67" s="10">
        <f t="shared" si="2"/>
        <v>0</v>
      </c>
      <c r="F67" s="9"/>
      <c r="G67" s="9"/>
      <c r="H67" s="9"/>
    </row>
    <row r="68" spans="1:8">
      <c r="A68" s="3">
        <f t="shared" si="1"/>
        <v>59</v>
      </c>
      <c r="B68" s="7" t="s">
        <v>63</v>
      </c>
      <c r="C68" s="8"/>
      <c r="D68" s="9"/>
      <c r="E68" s="10">
        <f t="shared" si="2"/>
        <v>0</v>
      </c>
      <c r="F68" s="9"/>
      <c r="G68" s="9"/>
      <c r="H68" s="9"/>
    </row>
    <row r="69" spans="1:8">
      <c r="A69" s="3">
        <f t="shared" si="1"/>
        <v>60</v>
      </c>
      <c r="B69" s="7" t="s">
        <v>64</v>
      </c>
      <c r="C69" s="8"/>
      <c r="D69" s="9"/>
      <c r="E69" s="10">
        <f t="shared" si="2"/>
        <v>0</v>
      </c>
      <c r="F69" s="9"/>
      <c r="G69" s="9"/>
      <c r="H69" s="9"/>
    </row>
    <row r="70" spans="1:8" ht="21.75" customHeight="1">
      <c r="A70" s="3">
        <f t="shared" si="1"/>
        <v>61</v>
      </c>
      <c r="B70" s="7" t="s">
        <v>65</v>
      </c>
      <c r="C70" s="8"/>
      <c r="D70" s="9"/>
      <c r="E70" s="10">
        <f t="shared" si="2"/>
        <v>0</v>
      </c>
      <c r="F70" s="9"/>
      <c r="G70" s="9"/>
      <c r="H70" s="9"/>
    </row>
    <row r="71" spans="1:8" ht="21.75" customHeight="1">
      <c r="A71" s="3">
        <f t="shared" si="1"/>
        <v>62</v>
      </c>
      <c r="B71" s="7" t="s">
        <v>66</v>
      </c>
      <c r="C71" s="8"/>
      <c r="D71" s="9"/>
      <c r="E71" s="10">
        <f t="shared" si="2"/>
        <v>0</v>
      </c>
      <c r="F71" s="9"/>
      <c r="G71" s="9"/>
      <c r="H71" s="9"/>
    </row>
    <row r="72" spans="1:8" ht="23.25" customHeight="1">
      <c r="A72" s="3">
        <f t="shared" si="1"/>
        <v>63</v>
      </c>
      <c r="B72" s="7" t="s">
        <v>67</v>
      </c>
      <c r="C72" s="8"/>
      <c r="D72" s="9"/>
      <c r="E72" s="10">
        <f t="shared" si="2"/>
        <v>0</v>
      </c>
      <c r="F72" s="9"/>
      <c r="G72" s="9"/>
      <c r="H72" s="9"/>
    </row>
    <row r="73" spans="1:8">
      <c r="A73" s="3">
        <f t="shared" si="1"/>
        <v>64</v>
      </c>
      <c r="B73" s="4" t="s">
        <v>68</v>
      </c>
      <c r="C73" s="5"/>
      <c r="D73" s="9"/>
      <c r="E73" s="10">
        <f>+E74+E75+E76+E77+E78+E79</f>
        <v>1870655000</v>
      </c>
      <c r="F73" s="10">
        <f t="shared" ref="F73:H73" si="4">+F74+F75+F76+F77+F78+F79</f>
        <v>1355610000</v>
      </c>
      <c r="G73" s="10">
        <f t="shared" si="4"/>
        <v>336292000</v>
      </c>
      <c r="H73" s="10">
        <f t="shared" si="4"/>
        <v>178753000</v>
      </c>
    </row>
    <row r="74" spans="1:8" ht="37.5">
      <c r="A74" s="3">
        <f t="shared" si="1"/>
        <v>65</v>
      </c>
      <c r="B74" s="7" t="s">
        <v>69</v>
      </c>
      <c r="C74" s="8">
        <v>200103411</v>
      </c>
      <c r="D74" s="9" t="s">
        <v>152</v>
      </c>
      <c r="E74" s="10">
        <f t="shared" ref="E74:E79" si="5">+F74+G74+H74</f>
        <v>931799390</v>
      </c>
      <c r="F74" s="9">
        <v>604525512</v>
      </c>
      <c r="G74" s="9">
        <v>148520878</v>
      </c>
      <c r="H74" s="9">
        <v>178753000</v>
      </c>
    </row>
    <row r="75" spans="1:8" ht="22.5" customHeight="1">
      <c r="A75" s="3">
        <f t="shared" si="1"/>
        <v>66</v>
      </c>
      <c r="B75" s="7" t="s">
        <v>70</v>
      </c>
      <c r="C75" s="8">
        <v>200103411</v>
      </c>
      <c r="D75" s="9" t="s">
        <v>152</v>
      </c>
      <c r="E75" s="10">
        <f t="shared" si="5"/>
        <v>301558950</v>
      </c>
      <c r="F75" s="9">
        <v>241247160</v>
      </c>
      <c r="G75" s="31">
        <f>+F75*25%</f>
        <v>60311790</v>
      </c>
      <c r="H75" s="9">
        <v>0</v>
      </c>
    </row>
    <row r="76" spans="1:8">
      <c r="A76" s="3">
        <f t="shared" ref="A76:A132" si="6">+A75+1</f>
        <v>67</v>
      </c>
      <c r="B76" s="7" t="s">
        <v>71</v>
      </c>
      <c r="C76" s="8">
        <v>200103411</v>
      </c>
      <c r="D76" s="9" t="s">
        <v>152</v>
      </c>
      <c r="E76" s="10">
        <f t="shared" si="5"/>
        <v>277629660</v>
      </c>
      <c r="F76" s="9">
        <v>222103728</v>
      </c>
      <c r="G76" s="31">
        <f t="shared" ref="G76:G77" si="7">+F76*25%</f>
        <v>55525932</v>
      </c>
      <c r="H76" s="9">
        <v>0</v>
      </c>
    </row>
    <row r="77" spans="1:8">
      <c r="A77" s="3">
        <f t="shared" si="6"/>
        <v>68</v>
      </c>
      <c r="B77" s="7" t="s">
        <v>72</v>
      </c>
      <c r="C77" s="8">
        <v>200103411</v>
      </c>
      <c r="D77" s="9" t="s">
        <v>152</v>
      </c>
      <c r="E77" s="10">
        <f t="shared" si="5"/>
        <v>279667080</v>
      </c>
      <c r="F77" s="9">
        <v>223733664</v>
      </c>
      <c r="G77" s="31">
        <f t="shared" si="7"/>
        <v>55933416</v>
      </c>
      <c r="H77" s="9">
        <v>0</v>
      </c>
    </row>
    <row r="78" spans="1:8">
      <c r="A78" s="3">
        <f t="shared" si="6"/>
        <v>69</v>
      </c>
      <c r="B78" s="7" t="s">
        <v>73</v>
      </c>
      <c r="C78" s="8"/>
      <c r="D78" s="9"/>
      <c r="E78" s="10">
        <f t="shared" si="5"/>
        <v>0</v>
      </c>
      <c r="F78" s="9">
        <v>0</v>
      </c>
      <c r="G78" s="31">
        <v>0</v>
      </c>
      <c r="H78" s="9">
        <v>0</v>
      </c>
    </row>
    <row r="79" spans="1:8">
      <c r="A79" s="3">
        <f t="shared" si="6"/>
        <v>70</v>
      </c>
      <c r="B79" s="7" t="s">
        <v>74</v>
      </c>
      <c r="C79" s="8">
        <v>200103411</v>
      </c>
      <c r="D79" s="9" t="s">
        <v>152</v>
      </c>
      <c r="E79" s="10">
        <f t="shared" si="5"/>
        <v>79999920</v>
      </c>
      <c r="F79" s="9">
        <v>63999936</v>
      </c>
      <c r="G79" s="31">
        <f>+F79*25%</f>
        <v>15999984</v>
      </c>
      <c r="H79" s="9">
        <v>0</v>
      </c>
    </row>
    <row r="80" spans="1:8">
      <c r="A80" s="3">
        <f t="shared" si="6"/>
        <v>71</v>
      </c>
      <c r="B80" s="4" t="s">
        <v>75</v>
      </c>
      <c r="C80" s="5"/>
      <c r="D80" s="9"/>
      <c r="E80" s="10">
        <f t="shared" ref="E80:E132" si="8">+F80+G80+H80</f>
        <v>0</v>
      </c>
      <c r="F80" s="9"/>
      <c r="G80" s="9"/>
      <c r="H80" s="9"/>
    </row>
    <row r="81" spans="1:8" ht="35.25" customHeight="1">
      <c r="A81" s="3">
        <f t="shared" si="6"/>
        <v>72</v>
      </c>
      <c r="B81" s="7" t="s">
        <v>76</v>
      </c>
      <c r="C81" s="8"/>
      <c r="D81" s="9"/>
      <c r="E81" s="10">
        <f t="shared" si="8"/>
        <v>0</v>
      </c>
      <c r="F81" s="9"/>
      <c r="G81" s="9"/>
      <c r="H81" s="9"/>
    </row>
    <row r="82" spans="1:8">
      <c r="A82" s="3">
        <f t="shared" si="6"/>
        <v>73</v>
      </c>
      <c r="B82" s="7" t="s">
        <v>77</v>
      </c>
      <c r="C82" s="8"/>
      <c r="D82" s="9"/>
      <c r="E82" s="10">
        <f t="shared" si="8"/>
        <v>0</v>
      </c>
      <c r="F82" s="9"/>
      <c r="G82" s="9"/>
      <c r="H82" s="9"/>
    </row>
    <row r="83" spans="1:8" ht="37.5">
      <c r="A83" s="3">
        <f t="shared" si="6"/>
        <v>74</v>
      </c>
      <c r="B83" s="7" t="s">
        <v>78</v>
      </c>
      <c r="C83" s="8"/>
      <c r="D83" s="9"/>
      <c r="E83" s="10">
        <f t="shared" si="8"/>
        <v>0</v>
      </c>
      <c r="F83" s="9"/>
      <c r="G83" s="9"/>
      <c r="H83" s="9"/>
    </row>
    <row r="84" spans="1:8">
      <c r="A84" s="3">
        <f t="shared" si="6"/>
        <v>75</v>
      </c>
      <c r="B84" s="7" t="s">
        <v>79</v>
      </c>
      <c r="C84" s="8"/>
      <c r="D84" s="9"/>
      <c r="E84" s="10">
        <f t="shared" si="8"/>
        <v>0</v>
      </c>
      <c r="F84" s="9"/>
      <c r="G84" s="9"/>
      <c r="H84" s="9"/>
    </row>
    <row r="85" spans="1:8">
      <c r="A85" s="3">
        <f t="shared" si="6"/>
        <v>76</v>
      </c>
      <c r="B85" s="7" t="s">
        <v>80</v>
      </c>
      <c r="C85" s="8"/>
      <c r="D85" s="9"/>
      <c r="E85" s="10">
        <f t="shared" si="8"/>
        <v>0</v>
      </c>
      <c r="F85" s="9"/>
      <c r="G85" s="9"/>
      <c r="H85" s="9"/>
    </row>
    <row r="86" spans="1:8">
      <c r="A86" s="3">
        <f t="shared" si="6"/>
        <v>77</v>
      </c>
      <c r="B86" s="7" t="s">
        <v>81</v>
      </c>
      <c r="C86" s="8"/>
      <c r="D86" s="9"/>
      <c r="E86" s="10">
        <f t="shared" si="8"/>
        <v>0</v>
      </c>
      <c r="F86" s="9"/>
      <c r="G86" s="9"/>
      <c r="H86" s="9"/>
    </row>
    <row r="87" spans="1:8" ht="21" customHeight="1">
      <c r="A87" s="3">
        <f t="shared" si="6"/>
        <v>78</v>
      </c>
      <c r="B87" s="7" t="s">
        <v>82</v>
      </c>
      <c r="C87" s="8"/>
      <c r="D87" s="9"/>
      <c r="E87" s="10">
        <f t="shared" si="8"/>
        <v>0</v>
      </c>
      <c r="F87" s="9"/>
      <c r="G87" s="9"/>
      <c r="H87" s="9"/>
    </row>
    <row r="88" spans="1:8">
      <c r="A88" s="3">
        <f t="shared" si="6"/>
        <v>79</v>
      </c>
      <c r="B88" s="4" t="s">
        <v>83</v>
      </c>
      <c r="C88" s="5">
        <v>200110958</v>
      </c>
      <c r="D88" s="45" t="s">
        <v>166</v>
      </c>
      <c r="E88" s="10">
        <f t="shared" si="8"/>
        <v>145550000</v>
      </c>
      <c r="F88" s="13">
        <v>116673000</v>
      </c>
      <c r="G88" s="13">
        <v>28877000</v>
      </c>
      <c r="H88" s="13"/>
    </row>
    <row r="89" spans="1:8" ht="21" customHeight="1">
      <c r="A89" s="3">
        <f t="shared" si="6"/>
        <v>80</v>
      </c>
      <c r="B89" s="7" t="s">
        <v>84</v>
      </c>
      <c r="C89" s="5">
        <v>200110958</v>
      </c>
      <c r="D89" s="45" t="s">
        <v>167</v>
      </c>
      <c r="E89" s="46">
        <f t="shared" si="8"/>
        <v>502234854</v>
      </c>
      <c r="F89" s="9">
        <v>401568000</v>
      </c>
      <c r="G89" s="31">
        <v>99854</v>
      </c>
      <c r="H89" s="9">
        <v>100567000</v>
      </c>
    </row>
    <row r="90" spans="1:8" ht="21" customHeight="1">
      <c r="A90" s="3">
        <f t="shared" si="6"/>
        <v>81</v>
      </c>
      <c r="B90" s="7" t="s">
        <v>85</v>
      </c>
      <c r="C90" s="5">
        <v>200110958</v>
      </c>
      <c r="D90" s="45" t="s">
        <v>155</v>
      </c>
      <c r="E90" s="46">
        <f t="shared" si="8"/>
        <v>247925789</v>
      </c>
      <c r="F90" s="31">
        <v>185987000</v>
      </c>
      <c r="G90" s="31">
        <f t="shared" ref="G90:G94" si="9">+F90/100*24.7</f>
        <v>45938789</v>
      </c>
      <c r="H90" s="9">
        <v>16000000</v>
      </c>
    </row>
    <row r="91" spans="1:8" ht="21" customHeight="1">
      <c r="A91" s="3">
        <f t="shared" si="6"/>
        <v>82</v>
      </c>
      <c r="B91" s="7" t="s">
        <v>4</v>
      </c>
      <c r="C91" s="5">
        <v>200110958</v>
      </c>
      <c r="D91" s="45" t="s">
        <v>168</v>
      </c>
      <c r="E91" s="46">
        <f t="shared" si="8"/>
        <v>243926163.09999999</v>
      </c>
      <c r="F91" s="31">
        <v>185987300</v>
      </c>
      <c r="G91" s="31">
        <f t="shared" si="9"/>
        <v>45938863.100000001</v>
      </c>
      <c r="H91" s="9">
        <v>12000000</v>
      </c>
    </row>
    <row r="92" spans="1:8" ht="21" customHeight="1">
      <c r="A92" s="3">
        <f t="shared" si="6"/>
        <v>83</v>
      </c>
      <c r="B92" s="7" t="s">
        <v>86</v>
      </c>
      <c r="C92" s="5">
        <v>200110958</v>
      </c>
      <c r="D92" s="45" t="s">
        <v>168</v>
      </c>
      <c r="E92" s="46">
        <f t="shared" si="8"/>
        <v>243926163.09999999</v>
      </c>
      <c r="F92" s="31">
        <v>185987300</v>
      </c>
      <c r="G92" s="31">
        <f t="shared" si="9"/>
        <v>45938863.100000001</v>
      </c>
      <c r="H92" s="9">
        <v>12000000</v>
      </c>
    </row>
    <row r="93" spans="1:8" ht="21" customHeight="1">
      <c r="A93" s="3">
        <f t="shared" si="6"/>
        <v>84</v>
      </c>
      <c r="B93" s="7" t="s">
        <v>87</v>
      </c>
      <c r="C93" s="5">
        <v>200110958</v>
      </c>
      <c r="D93" s="45" t="s">
        <v>168</v>
      </c>
      <c r="E93" s="46">
        <f t="shared" si="8"/>
        <v>231926163.09999999</v>
      </c>
      <c r="F93" s="31">
        <v>185987300</v>
      </c>
      <c r="G93" s="31">
        <f t="shared" si="9"/>
        <v>45938863.100000001</v>
      </c>
      <c r="H93" s="9"/>
    </row>
    <row r="94" spans="1:8" ht="21" customHeight="1">
      <c r="A94" s="3">
        <f t="shared" si="6"/>
        <v>85</v>
      </c>
      <c r="B94" s="7" t="s">
        <v>88</v>
      </c>
      <c r="C94" s="5">
        <v>200110958</v>
      </c>
      <c r="D94" s="45" t="s">
        <v>168</v>
      </c>
      <c r="E94" s="46">
        <f t="shared" si="8"/>
        <v>231926163.09999999</v>
      </c>
      <c r="F94" s="31">
        <v>185987300</v>
      </c>
      <c r="G94" s="31">
        <f t="shared" si="9"/>
        <v>45938863.100000001</v>
      </c>
      <c r="H94" s="9"/>
    </row>
    <row r="95" spans="1:8" ht="21" customHeight="1">
      <c r="A95" s="3">
        <f t="shared" si="6"/>
        <v>86</v>
      </c>
      <c r="B95" s="7" t="s">
        <v>89</v>
      </c>
      <c r="C95" s="8"/>
      <c r="D95" s="9"/>
      <c r="E95" s="10">
        <f t="shared" si="8"/>
        <v>0</v>
      </c>
      <c r="F95" s="9"/>
      <c r="G95" s="9"/>
      <c r="H95" s="9"/>
    </row>
    <row r="96" spans="1:8" ht="21" customHeight="1">
      <c r="A96" s="3">
        <f t="shared" si="6"/>
        <v>87</v>
      </c>
      <c r="B96" s="7" t="s">
        <v>90</v>
      </c>
      <c r="C96" s="8"/>
      <c r="D96" s="9"/>
      <c r="E96" s="10">
        <f t="shared" si="8"/>
        <v>0</v>
      </c>
      <c r="F96" s="9"/>
      <c r="G96" s="9"/>
      <c r="H96" s="9"/>
    </row>
    <row r="97" spans="1:8" ht="21" customHeight="1">
      <c r="A97" s="3">
        <f t="shared" si="6"/>
        <v>88</v>
      </c>
      <c r="B97" s="4" t="s">
        <v>91</v>
      </c>
      <c r="C97" s="33"/>
      <c r="D97" s="34"/>
      <c r="E97" s="35">
        <f>+F97+G97+H97</f>
        <v>2916808000</v>
      </c>
      <c r="F97" s="34">
        <v>1355853000</v>
      </c>
      <c r="G97" s="34">
        <v>1353420000</v>
      </c>
      <c r="H97" s="34">
        <v>207535000</v>
      </c>
    </row>
    <row r="98" spans="1:8" ht="37.5">
      <c r="A98" s="3">
        <f t="shared" si="6"/>
        <v>89</v>
      </c>
      <c r="B98" s="7" t="s">
        <v>92</v>
      </c>
      <c r="C98" s="36">
        <v>200119042</v>
      </c>
      <c r="D98" s="37" t="s">
        <v>155</v>
      </c>
      <c r="E98" s="35">
        <f t="shared" si="8"/>
        <v>495815700</v>
      </c>
      <c r="F98" s="34">
        <v>229220200</v>
      </c>
      <c r="G98" s="34">
        <v>70060500</v>
      </c>
      <c r="H98" s="34">
        <v>196535000</v>
      </c>
    </row>
    <row r="99" spans="1:8" ht="21" customHeight="1">
      <c r="A99" s="3">
        <f t="shared" si="6"/>
        <v>90</v>
      </c>
      <c r="B99" s="7" t="s">
        <v>93</v>
      </c>
      <c r="C99" s="36">
        <v>200119042</v>
      </c>
      <c r="D99" s="37" t="s">
        <v>155</v>
      </c>
      <c r="E99" s="35">
        <f t="shared" si="8"/>
        <v>243305300</v>
      </c>
      <c r="F99" s="34">
        <v>194644300</v>
      </c>
      <c r="G99" s="34">
        <v>48661000</v>
      </c>
      <c r="H99" s="34"/>
    </row>
    <row r="100" spans="1:8" ht="21" customHeight="1">
      <c r="A100" s="3">
        <f t="shared" si="6"/>
        <v>91</v>
      </c>
      <c r="B100" s="7" t="s">
        <v>94</v>
      </c>
      <c r="C100" s="36">
        <v>200119042</v>
      </c>
      <c r="D100" s="37" t="s">
        <v>155</v>
      </c>
      <c r="E100" s="35">
        <f t="shared" si="8"/>
        <v>777629600</v>
      </c>
      <c r="F100" s="34">
        <v>222103700</v>
      </c>
      <c r="G100" s="34">
        <v>555525900</v>
      </c>
      <c r="H100" s="34"/>
    </row>
    <row r="101" spans="1:8" ht="21" customHeight="1">
      <c r="A101" s="3">
        <f t="shared" si="6"/>
        <v>92</v>
      </c>
      <c r="B101" s="7" t="s">
        <v>95</v>
      </c>
      <c r="C101" s="36">
        <v>200119042</v>
      </c>
      <c r="D101" s="37" t="s">
        <v>155</v>
      </c>
      <c r="E101" s="35">
        <f t="shared" si="8"/>
        <v>777629600</v>
      </c>
      <c r="F101" s="34">
        <v>222103700</v>
      </c>
      <c r="G101" s="34">
        <v>555525900</v>
      </c>
      <c r="H101" s="34"/>
    </row>
    <row r="102" spans="1:8" ht="21" customHeight="1">
      <c r="A102" s="3">
        <f t="shared" si="6"/>
        <v>93</v>
      </c>
      <c r="B102" s="7" t="s">
        <v>96</v>
      </c>
      <c r="C102" s="36">
        <v>200119042</v>
      </c>
      <c r="D102" s="37" t="s">
        <v>155</v>
      </c>
      <c r="E102" s="35">
        <f t="shared" si="8"/>
        <v>243305300</v>
      </c>
      <c r="F102" s="34">
        <v>194644300</v>
      </c>
      <c r="G102" s="34">
        <v>48661000</v>
      </c>
      <c r="H102" s="34"/>
    </row>
    <row r="103" spans="1:8" ht="21" customHeight="1">
      <c r="A103" s="3">
        <f t="shared" si="6"/>
        <v>94</v>
      </c>
      <c r="B103" s="7" t="s">
        <v>97</v>
      </c>
      <c r="C103" s="36"/>
      <c r="D103" s="37" t="s">
        <v>155</v>
      </c>
      <c r="E103" s="35">
        <f t="shared" si="8"/>
        <v>0</v>
      </c>
      <c r="F103" s="34"/>
      <c r="G103" s="34"/>
      <c r="H103" s="34"/>
    </row>
    <row r="104" spans="1:8" ht="21" customHeight="1">
      <c r="A104" s="3">
        <f>+A103+1</f>
        <v>95</v>
      </c>
      <c r="B104" s="7" t="s">
        <v>98</v>
      </c>
      <c r="C104" s="36">
        <v>200119042</v>
      </c>
      <c r="D104" s="37" t="s">
        <v>155</v>
      </c>
      <c r="E104" s="35">
        <f t="shared" si="8"/>
        <v>148648500</v>
      </c>
      <c r="F104" s="34">
        <v>118918800</v>
      </c>
      <c r="G104" s="34">
        <v>29729700</v>
      </c>
      <c r="H104" s="34"/>
    </row>
    <row r="105" spans="1:8" ht="21" customHeight="1">
      <c r="A105" s="3">
        <f t="shared" si="6"/>
        <v>96</v>
      </c>
      <c r="B105" s="38" t="s">
        <v>145</v>
      </c>
      <c r="C105" s="36">
        <v>200119042</v>
      </c>
      <c r="D105" s="37" t="s">
        <v>156</v>
      </c>
      <c r="E105" s="35">
        <v>150449</v>
      </c>
      <c r="F105" s="34">
        <v>119425000</v>
      </c>
      <c r="G105" s="34">
        <v>31024000</v>
      </c>
      <c r="H105" s="34"/>
    </row>
    <row r="106" spans="1:8" ht="21" customHeight="1">
      <c r="A106" s="3"/>
      <c r="B106" s="38" t="s">
        <v>158</v>
      </c>
      <c r="C106" s="36">
        <v>200119042</v>
      </c>
      <c r="D106" s="37" t="s">
        <v>157</v>
      </c>
      <c r="E106" s="35">
        <f t="shared" ref="E106" si="10">+F106+G106+H106</f>
        <v>80025000</v>
      </c>
      <c r="F106" s="34">
        <v>54793000</v>
      </c>
      <c r="G106" s="34">
        <v>14232000</v>
      </c>
      <c r="H106" s="34">
        <v>11000000</v>
      </c>
    </row>
    <row r="107" spans="1:8" ht="37.5">
      <c r="A107" s="3">
        <f>+A105+1</f>
        <v>97</v>
      </c>
      <c r="B107" s="4" t="s">
        <v>99</v>
      </c>
      <c r="C107" s="5"/>
      <c r="D107" s="9"/>
      <c r="E107" s="10">
        <f t="shared" si="8"/>
        <v>0</v>
      </c>
      <c r="F107" s="9"/>
      <c r="G107" s="9"/>
      <c r="H107" s="9"/>
    </row>
    <row r="108" spans="1:8" ht="37.5">
      <c r="A108" s="3">
        <f t="shared" si="6"/>
        <v>98</v>
      </c>
      <c r="B108" s="7" t="s">
        <v>100</v>
      </c>
      <c r="C108" s="8">
        <v>308686683</v>
      </c>
      <c r="D108" s="11" t="s">
        <v>134</v>
      </c>
      <c r="E108" s="10">
        <f t="shared" si="8"/>
        <v>402241</v>
      </c>
      <c r="F108" s="11">
        <v>307988</v>
      </c>
      <c r="G108" s="11">
        <v>80185</v>
      </c>
      <c r="H108" s="11">
        <v>14068</v>
      </c>
    </row>
    <row r="109" spans="1:8" ht="54" customHeight="1">
      <c r="A109" s="3">
        <f t="shared" si="6"/>
        <v>99</v>
      </c>
      <c r="B109" s="6" t="s">
        <v>101</v>
      </c>
      <c r="C109" s="3">
        <v>203697462</v>
      </c>
      <c r="D109" s="11" t="s">
        <v>173</v>
      </c>
      <c r="E109" s="11">
        <f t="shared" si="8"/>
        <v>2295925000</v>
      </c>
      <c r="F109" s="11">
        <v>1780640000</v>
      </c>
      <c r="G109" s="11">
        <v>441905000</v>
      </c>
      <c r="H109" s="11">
        <v>73380000</v>
      </c>
    </row>
    <row r="110" spans="1:8" ht="56.25">
      <c r="A110" s="3">
        <f t="shared" si="6"/>
        <v>100</v>
      </c>
      <c r="B110" s="6" t="s">
        <v>102</v>
      </c>
      <c r="C110" s="3">
        <v>310113074</v>
      </c>
      <c r="D110" s="50" t="s">
        <v>175</v>
      </c>
      <c r="E110" s="10">
        <f t="shared" si="8"/>
        <v>1934902000</v>
      </c>
      <c r="F110" s="25">
        <v>1509857000</v>
      </c>
      <c r="G110" s="25">
        <v>374705000</v>
      </c>
      <c r="H110" s="25">
        <v>50340000</v>
      </c>
    </row>
    <row r="111" spans="1:8" ht="21" customHeight="1">
      <c r="A111" s="3">
        <f t="shared" si="6"/>
        <v>101</v>
      </c>
      <c r="B111" s="9" t="s">
        <v>108</v>
      </c>
      <c r="C111" s="11">
        <v>203345623</v>
      </c>
      <c r="D111" s="9" t="s">
        <v>153</v>
      </c>
      <c r="E111" s="15">
        <f t="shared" si="8"/>
        <v>1981197000</v>
      </c>
      <c r="F111" s="15">
        <v>1587407000</v>
      </c>
      <c r="G111" s="15">
        <v>393790000</v>
      </c>
      <c r="H111" s="9"/>
    </row>
    <row r="112" spans="1:8" ht="21" customHeight="1">
      <c r="A112" s="3">
        <f t="shared" si="6"/>
        <v>102</v>
      </c>
      <c r="B112" s="9" t="s">
        <v>109</v>
      </c>
      <c r="C112" s="11">
        <v>203672312</v>
      </c>
      <c r="D112" s="32" t="s">
        <v>154</v>
      </c>
      <c r="E112" s="10">
        <v>2049957000</v>
      </c>
      <c r="F112" s="9">
        <v>1642506000</v>
      </c>
      <c r="G112" s="9">
        <v>407451000</v>
      </c>
      <c r="H112" s="9">
        <v>0</v>
      </c>
    </row>
    <row r="113" spans="1:8" ht="21" customHeight="1">
      <c r="A113" s="3">
        <f t="shared" si="6"/>
        <v>103</v>
      </c>
      <c r="B113" s="9" t="s">
        <v>110</v>
      </c>
      <c r="C113" s="39">
        <v>206975329</v>
      </c>
      <c r="D113" s="40" t="s">
        <v>159</v>
      </c>
      <c r="E113" s="41">
        <f t="shared" ref="E113" si="11">+F113+G113+H113</f>
        <v>2532362000</v>
      </c>
      <c r="F113" s="42">
        <v>2028590000</v>
      </c>
      <c r="G113" s="42">
        <v>503772000</v>
      </c>
      <c r="H113" s="42">
        <v>0</v>
      </c>
    </row>
    <row r="114" spans="1:8" ht="21" customHeight="1">
      <c r="A114" s="3">
        <f t="shared" si="6"/>
        <v>104</v>
      </c>
      <c r="B114" s="9" t="s">
        <v>111</v>
      </c>
      <c r="C114" s="11">
        <v>203739076</v>
      </c>
      <c r="D114" s="24" t="s">
        <v>149</v>
      </c>
      <c r="E114" s="10">
        <v>2327126000</v>
      </c>
      <c r="F114" s="9">
        <v>1864462000</v>
      </c>
      <c r="G114" s="9">
        <v>462664000</v>
      </c>
      <c r="H114" s="9">
        <v>0</v>
      </c>
    </row>
    <row r="115" spans="1:8" ht="21" customHeight="1">
      <c r="A115" s="3">
        <f t="shared" si="6"/>
        <v>105</v>
      </c>
      <c r="B115" s="9" t="s">
        <v>112</v>
      </c>
      <c r="C115" s="11">
        <v>204466718</v>
      </c>
      <c r="D115" s="9" t="s">
        <v>131</v>
      </c>
      <c r="E115" s="22">
        <f>+F115+G115+H115</f>
        <v>2709115000</v>
      </c>
      <c r="F115" s="13">
        <v>2170642000</v>
      </c>
      <c r="G115" s="13">
        <v>538473000</v>
      </c>
      <c r="H115" s="9">
        <v>0</v>
      </c>
    </row>
    <row r="116" spans="1:8" ht="21" customHeight="1">
      <c r="A116" s="3">
        <f t="shared" si="6"/>
        <v>106</v>
      </c>
      <c r="B116" s="9" t="s">
        <v>113</v>
      </c>
      <c r="C116" s="25">
        <v>203485275</v>
      </c>
      <c r="D116" s="26">
        <v>1.00022860142167E+26</v>
      </c>
      <c r="E116" s="21">
        <v>2197605000</v>
      </c>
      <c r="F116" s="21">
        <v>1678543000</v>
      </c>
      <c r="G116" s="21">
        <v>416302000</v>
      </c>
      <c r="H116" s="21">
        <v>102760000</v>
      </c>
    </row>
    <row r="117" spans="1:8" ht="21" customHeight="1">
      <c r="A117" s="3">
        <f t="shared" si="6"/>
        <v>107</v>
      </c>
      <c r="B117" s="9" t="s">
        <v>114</v>
      </c>
      <c r="C117" s="11">
        <v>206986924</v>
      </c>
      <c r="D117" s="9" t="s">
        <v>138</v>
      </c>
      <c r="E117" s="10">
        <f t="shared" si="8"/>
        <v>2977898000</v>
      </c>
      <c r="F117" s="9">
        <v>2386171000</v>
      </c>
      <c r="G117" s="9">
        <v>591727000</v>
      </c>
      <c r="H117" s="9">
        <v>0</v>
      </c>
    </row>
    <row r="118" spans="1:8" ht="21" customHeight="1">
      <c r="A118" s="3">
        <f t="shared" si="6"/>
        <v>108</v>
      </c>
      <c r="B118" s="9" t="s">
        <v>115</v>
      </c>
      <c r="C118" s="11">
        <v>206986931</v>
      </c>
      <c r="D118" s="9" t="s">
        <v>139</v>
      </c>
      <c r="E118" s="10">
        <f t="shared" si="8"/>
        <v>1858072000</v>
      </c>
      <c r="F118" s="9">
        <v>1488884000</v>
      </c>
      <c r="G118" s="9">
        <v>369188000</v>
      </c>
      <c r="H118" s="9">
        <v>0</v>
      </c>
    </row>
    <row r="119" spans="1:8" ht="21" customHeight="1">
      <c r="A119" s="3">
        <f t="shared" si="6"/>
        <v>109</v>
      </c>
      <c r="B119" s="9" t="s">
        <v>116</v>
      </c>
      <c r="C119" s="11">
        <v>300110654</v>
      </c>
      <c r="D119" s="14" t="s">
        <v>136</v>
      </c>
      <c r="E119" s="22">
        <f>+F119+G119+H119</f>
        <v>2887510000</v>
      </c>
      <c r="F119" s="23">
        <v>2313634000</v>
      </c>
      <c r="G119" s="23">
        <v>573876000</v>
      </c>
      <c r="H119" s="9">
        <v>0</v>
      </c>
    </row>
    <row r="120" spans="1:8" ht="21" customHeight="1">
      <c r="A120" s="3">
        <f t="shared" si="6"/>
        <v>110</v>
      </c>
      <c r="B120" s="9" t="s">
        <v>117</v>
      </c>
      <c r="C120" s="11">
        <v>300110661</v>
      </c>
      <c r="D120" s="14" t="s">
        <v>137</v>
      </c>
      <c r="E120" s="10">
        <f t="shared" ref="E120:E121" si="12">+F120+G120+H120</f>
        <v>1893161000</v>
      </c>
      <c r="F120" s="23">
        <v>1516899000</v>
      </c>
      <c r="G120" s="23">
        <v>376262000</v>
      </c>
      <c r="H120" s="9">
        <v>0</v>
      </c>
    </row>
    <row r="121" spans="1:8" ht="21" customHeight="1">
      <c r="A121" s="3">
        <f t="shared" si="6"/>
        <v>111</v>
      </c>
      <c r="B121" s="9" t="s">
        <v>118</v>
      </c>
      <c r="C121" s="11">
        <v>200055622</v>
      </c>
      <c r="D121" s="9" t="s">
        <v>151</v>
      </c>
      <c r="E121" s="10">
        <f t="shared" si="12"/>
        <v>947257452</v>
      </c>
      <c r="F121" s="9">
        <v>761515834</v>
      </c>
      <c r="G121" s="9">
        <v>185741618</v>
      </c>
      <c r="H121" s="9"/>
    </row>
    <row r="122" spans="1:8" ht="21" customHeight="1">
      <c r="A122" s="3">
        <f t="shared" si="6"/>
        <v>112</v>
      </c>
      <c r="B122" s="9" t="s">
        <v>119</v>
      </c>
      <c r="C122" s="11">
        <v>206214300</v>
      </c>
      <c r="D122" s="24" t="s">
        <v>140</v>
      </c>
      <c r="E122" s="10">
        <f>+F122+G122+H122</f>
        <v>3183813000</v>
      </c>
      <c r="F122" s="9">
        <v>2551268000</v>
      </c>
      <c r="G122" s="9">
        <v>632545000</v>
      </c>
      <c r="H122" s="9">
        <v>0</v>
      </c>
    </row>
    <row r="123" spans="1:8" ht="21" customHeight="1">
      <c r="A123" s="3">
        <f t="shared" si="6"/>
        <v>113</v>
      </c>
      <c r="B123" s="9" t="s">
        <v>120</v>
      </c>
      <c r="C123" s="11">
        <v>206984586</v>
      </c>
      <c r="D123" s="9" t="s">
        <v>143</v>
      </c>
      <c r="E123" s="10">
        <f t="shared" si="8"/>
        <v>2721902000</v>
      </c>
      <c r="F123" s="9">
        <v>2181112000</v>
      </c>
      <c r="G123" s="9">
        <v>539825000</v>
      </c>
      <c r="H123" s="9">
        <v>965000</v>
      </c>
    </row>
    <row r="124" spans="1:8" ht="21" customHeight="1">
      <c r="A124" s="3">
        <f t="shared" si="6"/>
        <v>114</v>
      </c>
      <c r="B124" s="9" t="s">
        <v>121</v>
      </c>
      <c r="C124" s="11">
        <v>206974227</v>
      </c>
      <c r="D124" s="27" t="s">
        <v>142</v>
      </c>
      <c r="E124" s="10">
        <f t="shared" si="8"/>
        <v>2412163000</v>
      </c>
      <c r="F124" s="9">
        <v>1877215000</v>
      </c>
      <c r="G124" s="9">
        <v>534948000</v>
      </c>
      <c r="H124" s="9"/>
    </row>
    <row r="125" spans="1:8" ht="21" customHeight="1">
      <c r="A125" s="3">
        <f t="shared" si="6"/>
        <v>115</v>
      </c>
      <c r="B125" s="9" t="s">
        <v>122</v>
      </c>
      <c r="C125" s="39">
        <v>206985205</v>
      </c>
      <c r="D125" s="49" t="s">
        <v>170</v>
      </c>
      <c r="E125" s="41">
        <f t="shared" si="8"/>
        <v>2725186000</v>
      </c>
      <c r="F125" s="42">
        <v>2184518000</v>
      </c>
      <c r="G125" s="42">
        <v>540668000</v>
      </c>
      <c r="H125" s="42">
        <v>0</v>
      </c>
    </row>
    <row r="126" spans="1:8" ht="21" customHeight="1">
      <c r="A126" s="3">
        <f t="shared" si="6"/>
        <v>116</v>
      </c>
      <c r="B126" s="9" t="s">
        <v>123</v>
      </c>
      <c r="C126" s="39">
        <v>206985213</v>
      </c>
      <c r="D126" s="49" t="s">
        <v>171</v>
      </c>
      <c r="E126" s="41">
        <f t="shared" si="8"/>
        <v>2229700000</v>
      </c>
      <c r="F126" s="42">
        <v>1787335000</v>
      </c>
      <c r="G126" s="42">
        <v>442365000</v>
      </c>
      <c r="H126" s="42">
        <v>0</v>
      </c>
    </row>
    <row r="127" spans="1:8" ht="21" customHeight="1">
      <c r="A127" s="3">
        <f t="shared" si="6"/>
        <v>117</v>
      </c>
      <c r="B127" s="9" t="s">
        <v>124</v>
      </c>
      <c r="C127" s="11">
        <v>200119138</v>
      </c>
      <c r="D127" s="9" t="s">
        <v>169</v>
      </c>
      <c r="E127" s="10">
        <v>2458010775</v>
      </c>
      <c r="F127" s="9">
        <v>1766020000</v>
      </c>
      <c r="G127" s="9">
        <v>438018232</v>
      </c>
      <c r="H127" s="9">
        <v>253972543.40000001</v>
      </c>
    </row>
    <row r="128" spans="1:8" ht="21" customHeight="1">
      <c r="A128" s="3">
        <f t="shared" si="6"/>
        <v>118</v>
      </c>
      <c r="B128" s="9" t="s">
        <v>125</v>
      </c>
      <c r="C128" s="11">
        <v>207245436</v>
      </c>
      <c r="D128" s="14" t="s">
        <v>136</v>
      </c>
      <c r="E128" s="10">
        <f t="shared" si="8"/>
        <v>1755230000</v>
      </c>
      <c r="F128" s="21">
        <v>1406529000</v>
      </c>
      <c r="G128" s="21">
        <v>348701000</v>
      </c>
      <c r="H128" s="21">
        <v>0</v>
      </c>
    </row>
    <row r="129" spans="1:8" ht="21" customHeight="1">
      <c r="A129" s="3">
        <f t="shared" si="6"/>
        <v>119</v>
      </c>
      <c r="B129" s="9" t="s">
        <v>126</v>
      </c>
      <c r="C129" s="11">
        <v>305238126</v>
      </c>
      <c r="D129" s="24" t="s">
        <v>150</v>
      </c>
      <c r="E129" s="10">
        <f t="shared" si="8"/>
        <v>2604013000</v>
      </c>
      <c r="F129" s="9">
        <v>2086602000</v>
      </c>
      <c r="G129" s="9">
        <v>517411000</v>
      </c>
      <c r="H129" s="9">
        <v>0</v>
      </c>
    </row>
    <row r="130" spans="1:8" ht="21" customHeight="1">
      <c r="A130" s="3">
        <f t="shared" si="6"/>
        <v>120</v>
      </c>
      <c r="B130" s="9" t="s">
        <v>127</v>
      </c>
      <c r="C130" s="11">
        <v>306962904</v>
      </c>
      <c r="D130" s="9" t="s">
        <v>172</v>
      </c>
      <c r="E130" s="51">
        <v>1018725000</v>
      </c>
      <c r="F130" s="15">
        <v>816240000</v>
      </c>
      <c r="G130" s="15">
        <v>202485000</v>
      </c>
      <c r="H130" s="9">
        <v>0</v>
      </c>
    </row>
    <row r="131" spans="1:8" ht="21" customHeight="1">
      <c r="A131" s="3">
        <f t="shared" si="6"/>
        <v>121</v>
      </c>
      <c r="B131" s="9" t="s">
        <v>128</v>
      </c>
      <c r="C131" s="11">
        <v>207320651</v>
      </c>
      <c r="D131" s="14" t="s">
        <v>141</v>
      </c>
      <c r="E131" s="10">
        <f t="shared" si="8"/>
        <v>1099641000</v>
      </c>
      <c r="F131" s="11">
        <f>766461000+114606000</f>
        <v>881067000</v>
      </c>
      <c r="G131" s="11">
        <f>218064000+510000</f>
        <v>218574000</v>
      </c>
      <c r="H131" s="11">
        <v>0</v>
      </c>
    </row>
    <row r="132" spans="1:8" ht="21" customHeight="1">
      <c r="A132" s="3">
        <f t="shared" si="6"/>
        <v>122</v>
      </c>
      <c r="B132" s="9" t="s">
        <v>129</v>
      </c>
      <c r="C132" s="11">
        <v>306417377</v>
      </c>
      <c r="D132" s="14" t="s">
        <v>132</v>
      </c>
      <c r="E132" s="10">
        <f t="shared" si="8"/>
        <v>1508305000</v>
      </c>
      <c r="F132" s="15">
        <v>1208368000</v>
      </c>
      <c r="G132" s="15">
        <v>299937000</v>
      </c>
      <c r="H132" s="14" t="s">
        <v>133</v>
      </c>
    </row>
  </sheetData>
  <autoFilter ref="A5:C113" xr:uid="{00000000-0009-0000-0000-000000000000}"/>
  <mergeCells count="9">
    <mergeCell ref="A2:H2"/>
    <mergeCell ref="D4:D5"/>
    <mergeCell ref="E4:E5"/>
    <mergeCell ref="F4:F5"/>
    <mergeCell ref="G4:G5"/>
    <mergeCell ref="H4:H5"/>
    <mergeCell ref="A4:A5"/>
    <mergeCell ref="B4:B5"/>
    <mergeCell ref="C4:C5"/>
  </mergeCells>
  <pageMargins left="0.39370078740157483" right="0.19685039370078741" top="0.39370078740157483" bottom="0.3937007874015748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Умумий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Dilrabo Oltiboyeva</dc:creator>
  <cp:lastModifiedBy>Oybek</cp:lastModifiedBy>
  <dcterms:created xsi:type="dcterms:W3CDTF">2025-03-18T12:09:10Z</dcterms:created>
  <dcterms:modified xsi:type="dcterms:W3CDTF">2025-03-20T07:39:36Z</dcterms:modified>
</cp:coreProperties>
</file>